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Sheet1" sheetId="1" r:id="rId1"/>
  </sheets>
  <definedNames>
    <definedName name="Excel_BuiltIn_Print_Area" localSheetId="0">'Sheet1'!$A$2:$H$197</definedName>
    <definedName name="Extraordinar" localSheetId="0">'Sheet1'!$A$2:$H$197</definedName>
    <definedName name="_xlnm.Print_Area" localSheetId="0">'Sheet1'!$A$2:$H$202</definedName>
  </definedNames>
  <calcPr fullCalcOnLoad="1"/>
</workbook>
</file>

<file path=xl/sharedStrings.xml><?xml version="1.0" encoding="utf-8"?>
<sst xmlns="http://schemas.openxmlformats.org/spreadsheetml/2006/main" count="446" uniqueCount="235">
  <si>
    <t xml:space="preserve"> </t>
  </si>
  <si>
    <t>(sursa de finanțare: venituri curente)</t>
  </si>
  <si>
    <t>Buget local:</t>
  </si>
  <si>
    <t xml:space="preserve"> mii lei</t>
  </si>
  <si>
    <t>Obiectivul de investiție</t>
  </si>
  <si>
    <t>Capitol/ Cod indicator</t>
  </si>
  <si>
    <t xml:space="preserve">Val.conf.  </t>
  </si>
  <si>
    <t>Influențe</t>
  </si>
  <si>
    <t>Nr.</t>
  </si>
  <si>
    <t>Lista aprob.</t>
  </si>
  <si>
    <t>Suma</t>
  </si>
  <si>
    <t>Rectificare</t>
  </si>
  <si>
    <t>Valoare</t>
  </si>
  <si>
    <t>crt.</t>
  </si>
  <si>
    <t>diminuată</t>
  </si>
  <si>
    <t>suplim.</t>
  </si>
  <si>
    <t>după rectificare</t>
  </si>
  <si>
    <t xml:space="preserve">            TOTAL GENERAL</t>
  </si>
  <si>
    <t xml:space="preserve">                     TOTAL CAP. 51.02</t>
  </si>
  <si>
    <t>Amenajare clădire str. A.I. Cuza nr.1</t>
  </si>
  <si>
    <t xml:space="preserve">    51.02.01.03   71.01.01</t>
  </si>
  <si>
    <t>0</t>
  </si>
  <si>
    <t>Reabilitare Sediu Primăria Municipiului Craiova strada A.I.Cuza nr.7</t>
  </si>
  <si>
    <t>Achiziție tehnică de calcul</t>
  </si>
  <si>
    <t xml:space="preserve">    51.02.01.03   71.01.02</t>
  </si>
  <si>
    <t xml:space="preserve">    51.02.01.03   71.01.30</t>
  </si>
  <si>
    <t>Achiziție ”Servicii de proiectare constând în expertiză tehnică, audit energetic și certificatul de performanță energetică inițial, documentație de avizare a lucrărilor de intervenție, studiu de fezabilitate, plan urbanistic de detaliu, documentații pentru obținerea avizelor cerute în certificatul de urbanism și documentația tehnică pentru autorizarea lucrărilor de construire, proiect tehnic și detalii de execuție, asistență tehnică, certificat energetic de performanță la încheierea lucrărilor și punctul de vedere al proiectantului, pentru construcții existente, extinderi și construcții noi”-acord cadru</t>
  </si>
  <si>
    <t>Achiziții imobile (terenuri, construcții)</t>
  </si>
  <si>
    <t xml:space="preserve">                     TOTAL CAP. 54.02</t>
  </si>
  <si>
    <t xml:space="preserve">        54.02.10:</t>
  </si>
  <si>
    <t xml:space="preserve">    54.02.10    71.01.02</t>
  </si>
  <si>
    <t xml:space="preserve">                     TOTAL CAP. 61.02</t>
  </si>
  <si>
    <t xml:space="preserve">    61.02.05   71.01.02</t>
  </si>
  <si>
    <t xml:space="preserve"> TOTAL CAP. 65.02</t>
  </si>
  <si>
    <t xml:space="preserve">    65.02.04.02   71.01.01</t>
  </si>
  <si>
    <t xml:space="preserve">    65.02.04.02   71.01.02</t>
  </si>
  <si>
    <t xml:space="preserve">    65.02.04.02   71.01.30</t>
  </si>
  <si>
    <t xml:space="preserve">    65.02.04.02   71.01.03</t>
  </si>
  <si>
    <t xml:space="preserve">    65.02.04.01   71.01.01</t>
  </si>
  <si>
    <t xml:space="preserve">    65.02.04.01   71.01.30</t>
  </si>
  <si>
    <t xml:space="preserve">    65.02.03.01   71.01.02</t>
  </si>
  <si>
    <t xml:space="preserve">    65.02.03.01   71.01.03</t>
  </si>
  <si>
    <t xml:space="preserve">                     TOTAL CAP. 67.02</t>
  </si>
  <si>
    <t xml:space="preserve">        67.02.05.03:</t>
  </si>
  <si>
    <t>Regenerare urbana în mun. Craiova prin revitalizarea Zonei Cornițoiu- etapa 1 (P.T.şi D.E., verificare tehnică de calitate, asistenţă tehnică, execuţie)</t>
  </si>
  <si>
    <t xml:space="preserve">    67.02.05.03  71.01.01</t>
  </si>
  <si>
    <t>Creșterea atractivității zonei de est a Mun. Craiova prin dezvoltarea infrastructurii de agrement - Realizare parc tematic zona Hanul Doctorului-Dracula Park (execuție)</t>
  </si>
  <si>
    <t xml:space="preserve">    67.02.05.03  71.01.03</t>
  </si>
  <si>
    <t xml:space="preserve">    67.02.05.03  71.01.02</t>
  </si>
  <si>
    <t xml:space="preserve">        67.02.50:</t>
  </si>
  <si>
    <t>Relocare și restaurare Biserica din lemn din Pocruia (execuție)</t>
  </si>
  <si>
    <t xml:space="preserve">    67.02.50  71.01.01</t>
  </si>
  <si>
    <t>Relocare și restaurare Biserica din lemn din Pocruia (dirigenție de șantier)</t>
  </si>
  <si>
    <t xml:space="preserve">    67.02.50  71.01.30</t>
  </si>
  <si>
    <t xml:space="preserve"> 68.02.04:</t>
  </si>
  <si>
    <t xml:space="preserve"> 68.02.50:</t>
  </si>
  <si>
    <t xml:space="preserve">                     TOTAL CAP. 70.02</t>
  </si>
  <si>
    <t xml:space="preserve">        70.02.06:</t>
  </si>
  <si>
    <t>Concesionarea Serviciului de iluminat public din mun. Craiova</t>
  </si>
  <si>
    <t>70.02.06  71.01.01</t>
  </si>
  <si>
    <t xml:space="preserve">        70.02.50:</t>
  </si>
  <si>
    <t>Reactualizare PUZ Romanescu-Hipodrom</t>
  </si>
  <si>
    <t xml:space="preserve">    70.02.50      71.01.30</t>
  </si>
  <si>
    <t>Amenajări parcări supraetajate în mun. Craiova (S.F.)</t>
  </si>
  <si>
    <t xml:space="preserve">    70.02.50      71.01.03</t>
  </si>
  <si>
    <t xml:space="preserve">        70.02.03.30:</t>
  </si>
  <si>
    <t>Executarea lucrărilor pentru "Creşterea eficienţei energetice a blocurilor de locuinţe din Mun. Craiova" (acord-cadru)</t>
  </si>
  <si>
    <t xml:space="preserve"> 70.02.03.30      71.01.01</t>
  </si>
  <si>
    <t>Elaborarea documentaţiei tehnico-economică pentru "Creşterea eficienţei energetice a blocurilor de locuinţe din Mun. Craiova" (acord-cadru)</t>
  </si>
  <si>
    <t xml:space="preserve"> 70.02.03.30      71.01.30</t>
  </si>
  <si>
    <t xml:space="preserve">        70.02.07:</t>
  </si>
  <si>
    <t xml:space="preserve"> 70.02.07   71.01.01</t>
  </si>
  <si>
    <t xml:space="preserve">                     TOTAL CAP. 74.02</t>
  </si>
  <si>
    <t xml:space="preserve">        74.02.06:</t>
  </si>
  <si>
    <t>Reabilitare canal colector-stație epurare Municipiul Craiova (P.T.şi D.E., verificare tehnică de calitate, asistenţă tehnică, execuție)</t>
  </si>
  <si>
    <t xml:space="preserve"> 74.02.06   71.01.01</t>
  </si>
  <si>
    <t xml:space="preserve"> 74.02.06   71.01.30</t>
  </si>
  <si>
    <t>Închidere inel de trafic zona de sud a mun. Craiova-Casetare canal deschis, modernizare str. Râului cu străpungere DN56-DN55 joncțiune cu Aleea 2 Bechet-(S.F., P.T.şi D.E., verificare tehnică de calitate, asistenţă tehnică)</t>
  </si>
  <si>
    <t xml:space="preserve">        74.02.03:</t>
  </si>
  <si>
    <t xml:space="preserve"> 74.02.03  71.01.30</t>
  </si>
  <si>
    <t xml:space="preserve">                     TOTAL CAP. 81.02</t>
  </si>
  <si>
    <t xml:space="preserve">                     TOTAL CAP. 84.02</t>
  </si>
  <si>
    <t xml:space="preserve">        84.02.03.03:</t>
  </si>
  <si>
    <t>Reabilitare și modernizare străzi și alei din mun. Craiova (PT+ex.) -acord-cadru</t>
  </si>
  <si>
    <t xml:space="preserve">    84.02.03.03 71.01.01</t>
  </si>
  <si>
    <t xml:space="preserve">    84.02.03.03 71.01.30</t>
  </si>
  <si>
    <t xml:space="preserve">       84.02.03.01:</t>
  </si>
  <si>
    <t>84.02.03.01  71.01.01</t>
  </si>
  <si>
    <t>84.02.03.01  71.01.30</t>
  </si>
  <si>
    <t xml:space="preserve">        67.02.03.12:</t>
  </si>
  <si>
    <t>67.02.03.12. 71.01.30</t>
  </si>
  <si>
    <t xml:space="preserve">    67.02.03.12  71.01.30</t>
  </si>
  <si>
    <t>Achiziție licenţe</t>
  </si>
  <si>
    <t xml:space="preserve">                     TOTAL CAP. 66.02</t>
  </si>
  <si>
    <t xml:space="preserve">        66.02.06.01:</t>
  </si>
  <si>
    <t xml:space="preserve">    66.02.06.01   71.01.01</t>
  </si>
  <si>
    <t>Achiziție cu montaj pardoseală suprafață de joc din incinta Sălii Polivalente Craiova</t>
  </si>
  <si>
    <t xml:space="preserve">      68.02.04.   71.01.02</t>
  </si>
  <si>
    <t xml:space="preserve">    70.02.50      71.01.01</t>
  </si>
  <si>
    <t>Studiu privind zonele de regenerare urbană din Municipiul Craiova</t>
  </si>
  <si>
    <t>Închidere inel de trafic zona de sud a mun. Craiova-Casetare canal deschis, modernizare str. Râului cu străpungere DN56-DN55 joncțiune cu Aleea 2 Bechet-(execuţie)</t>
  </si>
  <si>
    <t xml:space="preserve">    81.02.06 71.01.30</t>
  </si>
  <si>
    <t>Programul de îmbunătăţire a eficienţei energetice la nivelul Municipiului Craiova</t>
  </si>
  <si>
    <t xml:space="preserve">               TOTAL CAP. 68.02 (terțiar)</t>
  </si>
  <si>
    <t xml:space="preserve">        70.02.03.01:</t>
  </si>
  <si>
    <t>Achiziție cu montaj centrale termice pentru imobilul din str. Bujorului nr. 17, Craiova</t>
  </si>
  <si>
    <t>Instalarea unei noi capacități de producere a energiei pentru autoconsum din surse solare în municipiul Craiova (S.F.)</t>
  </si>
  <si>
    <t>Sistem sonorizare</t>
  </si>
  <si>
    <t>Kit producție foto video - Primăria Municipiului Craiova</t>
  </si>
  <si>
    <t>Achiziție centrală telefonică</t>
  </si>
  <si>
    <t>Majorare capital Piețe și Târguri</t>
  </si>
  <si>
    <t>Majorare capital Termo Urban</t>
  </si>
  <si>
    <t>Actualizare Studiu de fezabilitate pentru Sistem informatic integrat pentru digitalizarea proceselor în cadrul Primăriei Municipiului Craiova, în cadrul Proiectului: „Creșterea calității serviciilor pentru cetățeni prin dezvoltarea unui sistem informatic integrat pentru digitalizarea proceselor“ (fost „Studiu de fezabilitate pentru  Sistem informatic integrat pentru digitlizarea proceselor în cadrul Primăriei Municipiului Craiova“)</t>
  </si>
  <si>
    <t xml:space="preserve">    51.02.01.03   72.01.01</t>
  </si>
  <si>
    <t>Camere foto - Direcția Evidența Persoanelor</t>
  </si>
  <si>
    <t>Tehnică de calcul - stații de lucru All in One - Direcția Evidența Persoanelor</t>
  </si>
  <si>
    <t>Lucrări de dezvoltare și/sau completare a sistemului de înștiințare-alarmare al municipiului Craiova – Achiziție sirena electronica de 1200W</t>
  </si>
  <si>
    <t>Liceul cu Program Sportiv Petrache Trișcu (terțiar): Amenajare cămin internat și cantină elevi în clădirea din str. Crișului nr. 9 (Îmbunătățirea infrastructurii educaționale prin înființarea unui campus școlar la Liceul cu Program Sportiv Petrache Trișcu din municipiul Craiova-EDU PRO SPORT Craiova) - actualizare E.T., audit energetic, D.A.L.I.</t>
  </si>
  <si>
    <t xml:space="preserve">    65.02.03.01   71.01.01</t>
  </si>
  <si>
    <t xml:space="preserve">Construire imobil cu destinaţia Spital în str. Filantropiei, nr.1 </t>
  </si>
  <si>
    <t>Amenajare Skate Park (execuție)</t>
  </si>
  <si>
    <t>Construire clădire tip seră tropicală - Grădina Botanică (execuție)</t>
  </si>
  <si>
    <t>Achiziție  echipamente locuri de joacă-acord cadru</t>
  </si>
  <si>
    <t xml:space="preserve">Mașină de marcaj rutier </t>
  </si>
  <si>
    <t>Achiziție scule pentru prelucrare lemn</t>
  </si>
  <si>
    <t>Achiziție robot piscina (4 buc.)</t>
  </si>
  <si>
    <t>Achiziție prelată acoperire bazine</t>
  </si>
  <si>
    <t>Server</t>
  </si>
  <si>
    <t>Reactualizare PUZ Revitalizarea Centrului Istoric – zona Pilot – Lipscănia Craiovei</t>
  </si>
  <si>
    <t>Realizare PUG municipiul Craiova</t>
  </si>
  <si>
    <t>Achiziție cu montaj înlocuire sistem acces și ticheting în parcarea subterană</t>
  </si>
  <si>
    <t>Achiziție automate de dirijare a traficului în intersecții</t>
  </si>
  <si>
    <t>Achiziție cu montaj echipamente de monitorizare și supraveghere video pe domeniul public în Municipiul Craiova - acord cadru</t>
  </si>
  <si>
    <t>Mașină de spălat și curățat pardoseli automată cu peri cilindrice cu și fără post de conducere (pentru Parcarea Subterană)</t>
  </si>
  <si>
    <t>Achiziție cu montaj „Alimentare cu energie electrică: Centru integrat de colectare separată a deșeurilor cu aport voluntar/ Linie producere a brichetelor din resturi vegetale”</t>
  </si>
  <si>
    <r>
      <t>Reactualizare PUZ – Parc</t>
    </r>
    <r>
      <rPr>
        <sz val="15"/>
        <color indexed="8"/>
        <rFont val="Arial"/>
        <family val="2"/>
      </rPr>
      <t xml:space="preserve"> </t>
    </r>
    <r>
      <rPr>
        <sz val="15"/>
        <rFont val="Arial"/>
        <family val="2"/>
      </rPr>
      <t>Cornițoiu</t>
    </r>
  </si>
  <si>
    <t xml:space="preserve">      68.02.50.   71.01.30</t>
  </si>
  <si>
    <t xml:space="preserve">    70.02.50      71.01.02</t>
  </si>
  <si>
    <t xml:space="preserve"> 70.02.03.01      71.01.30</t>
  </si>
  <si>
    <t>Locuințe pentru tineri destinate închirierii, str. Potelu nr.130, etapa 3.1 (branșament apă; branșament canalizare menajeră)</t>
  </si>
  <si>
    <t>Studiu privind calitatea aerului în municipiul Craiova și Plan integrat de calitate a aerului</t>
  </si>
  <si>
    <t>Elaborarea hărţilor strategice de zgomot pentru aglomerarea Craiova şi a Planurilor de acţiune pentru prevenirea şi reducerea zgomotului ambiant în Municipiul Craiova</t>
  </si>
  <si>
    <t>Masterplan canalizare pluvială și canalizare ape uzate în Mun. Craiova</t>
  </si>
  <si>
    <t xml:space="preserve">        74.02.50:</t>
  </si>
  <si>
    <t>Achiziția și montajul unui număr de 9 stații de reîncărcare a acumulatorilor pentru vehicule electrice</t>
  </si>
  <si>
    <t xml:space="preserve"> 74.02.50. 71.01.02</t>
  </si>
  <si>
    <r>
      <t xml:space="preserve">        81.02</t>
    </r>
    <r>
      <rPr>
        <b/>
        <i/>
        <sz val="15"/>
        <color indexed="8"/>
        <rFont val="Arial"/>
        <family val="2"/>
      </rPr>
      <t>.06:</t>
    </r>
  </si>
  <si>
    <t>Modernizare și reabilitare străzi, alei și trotuare (P.T.şi D.E., verificare tehnică de calitate, as.th., execuţie) – acord cadru</t>
  </si>
  <si>
    <t>Modernizare și reabilitare străzi, alei și trotuare (ET, DALI) – acord cadru</t>
  </si>
  <si>
    <t>Realizare construcție Pasaj str. Gârlești (la intersecție cu calea ferată) (PAC+PTE., as. th. din partea proiectantului pe parcursul execuției lucrărilor; verificare th. de calitate a docum. de proiectare de către verificatori de proiecte atestați)</t>
  </si>
  <si>
    <t>Realizare construcție Pasaj pe str. Gârlești (la intersecție cu calea ferată)-execuție</t>
  </si>
  <si>
    <t>Modernizare str. Mălinului  inclusiv canal adiacent (PAC+PTE., as. th. din partea proiectantului pe parcursul execuției lucrărilor; verificare tehnică de calitate a documentațiilor de proiectare de către verificatori de proiecte atestați)</t>
  </si>
  <si>
    <t>Modernizare str. Mălinului  inclusiv canal adiacent (execuție)</t>
  </si>
  <si>
    <r>
      <t>Străpungere str. Traian Lalescu-Bvd. Calea București (</t>
    </r>
    <r>
      <rPr>
        <sz val="15"/>
        <color indexed="8"/>
        <rFont val="Arial"/>
        <family val="2"/>
      </rPr>
      <t>P.T.şi D.E., verificare tehnică de calitate, as. th.</t>
    </r>
    <r>
      <rPr>
        <sz val="15"/>
        <rFont val="Arial"/>
        <family val="2"/>
      </rPr>
      <t>)</t>
    </r>
  </si>
  <si>
    <r>
      <t>Străpungere str. Traian Lalescu-Bvd. Calea București-str. Henri Coandă (</t>
    </r>
    <r>
      <rPr>
        <sz val="15"/>
        <color indexed="8"/>
        <rFont val="Arial"/>
        <family val="2"/>
      </rPr>
      <t>ex.</t>
    </r>
    <r>
      <rPr>
        <sz val="15"/>
        <rFont val="Arial"/>
        <family val="2"/>
      </rPr>
      <t>)</t>
    </r>
  </si>
  <si>
    <t xml:space="preserve">    84.02.03.01 71.01.01</t>
  </si>
  <si>
    <t xml:space="preserve">    84.02.03.01 71.01.30</t>
  </si>
  <si>
    <t>Reabilitare pasaj suprateran Km0 - Pasajul "Nicolae Titulescu" (ex.)</t>
  </si>
  <si>
    <t>Reabilitare Pasaj rutier Electroputere (ex.)</t>
  </si>
  <si>
    <t>Reabilitare Pasaj rutier Electroputere (actualiz. docum. de proiectare, întocmire docum. obținere DTAC, DTOE și as.th. din partea proiectantului)</t>
  </si>
  <si>
    <t>Podeț canal (SF, P.T.şi D.E., verificare tehnică de calitate, asistenţă tehnică, execuție)</t>
  </si>
  <si>
    <t xml:space="preserve">    65.02.04.01   71.01.03</t>
  </si>
  <si>
    <t>Amenajare parcare supraetajată P+3 în mun. Craiova - zona Liceul Energetic (execuție)</t>
  </si>
  <si>
    <t>Centru multifuncțional pentru copii Craiova - faza S.F.</t>
  </si>
  <si>
    <t>Achiziție Server de date cu sistem de operare Windows server Data Center</t>
  </si>
  <si>
    <t>Achiziție echipamente periferice</t>
  </si>
  <si>
    <t>Reabilitare pasaj suprateran Km0 - Pasajul "Nicolae Titulescu" (D.A.L.I., P.T.şi D.E., verificare tehnică de calitate, asistenţă tehnică)</t>
  </si>
  <si>
    <t>Măsuri de reducere a riscului de infecții nosocomiale în cadrul Spitalului Clinic Municipal Filantropia Craiova</t>
  </si>
  <si>
    <t xml:space="preserve">    66.02.06.01   71.01.02</t>
  </si>
  <si>
    <t>Locuințe pentru tineri destinate închirierii, str. Potelu nr.130, etapa 3.1 (tarif analiză cerere racordare gaze)</t>
  </si>
  <si>
    <t>Lic. de Artă Marin Sorescu (terțiar): Sistem de sonorizare</t>
  </si>
  <si>
    <t>Grad.cu PP „Ion Creangă” (terțiar): Frigider</t>
  </si>
  <si>
    <t>C.N.Pedagogic  Ștefan Velovan – (terțiar): Înlocuire două cazane şi un arzător centrală termică + hidrant exterior suprateran</t>
  </si>
  <si>
    <t xml:space="preserve">Colegiul Ștefan Odobleja – (terțiar): Tablou distribuție electrică laborator electric </t>
  </si>
  <si>
    <t>C.N. Frații Buzești – (terțiar): Dulapuri securizate pentru depozitarea de reactivi chimici</t>
  </si>
  <si>
    <t>Lic. Charles Laugier – (terțiar): Înlocuire două cazane şi arzătoare centrală termică</t>
  </si>
  <si>
    <t>Liceul C-tin Brancuşi (terțiar): Mașină de cusut (5 buc.)</t>
  </si>
  <si>
    <t>Liceul C-tin Brancuşi (terțiar): Mașină de surfilat (2 buc.)</t>
  </si>
  <si>
    <t>Liceul Henri Coandă (terţiar): Mașină de spălat vase pentru cantină</t>
  </si>
  <si>
    <t>Liceul Henri Coandă (terţiar): Cuptor electric profesional 10 tăvi</t>
  </si>
  <si>
    <t>Liceul Henri Coandă (terţiar): Mașină de spălat semiprofesională 18 kg</t>
  </si>
  <si>
    <t>Lic. Traian Vuia (terţiar): Aspiratoare profesionale</t>
  </si>
  <si>
    <t>Lic. Tehnologic de Transporturi Auto (terţiar): Creșterea calității educaționale la Liceul Tehnologic de Transporturi Auto - Craiova (actualizarea și adaptare documentației tehnice faza S.F.)</t>
  </si>
  <si>
    <t>Lic. Tehnologic George Bibescu (terţiar): Cuptor electric cu convecție pentru gastronomie</t>
  </si>
  <si>
    <t>Lic. Tehnologic George Bibescu (terţiar): Mixer</t>
  </si>
  <si>
    <t xml:space="preserve">Lic. Tehnologic George Bibescu (terţiar): Mașină de spălat vase   </t>
  </si>
  <si>
    <t>Lic. Energetic (terţiar): Dulap frigorific profesional refrigerare statica (1 buc.)</t>
  </si>
  <si>
    <t>Lic. Energetic (terţiar): Dulap frigorific profesional refrigerare ventilata (1 buc.)</t>
  </si>
  <si>
    <t>Lic. Energetic (terţiar): Aparat de vopsit</t>
  </si>
  <si>
    <t>Lic.de Industrie Alimentara (terțiar): Linie tehnologică cantină</t>
  </si>
  <si>
    <t>Lic.de Industrie Alimentara (terțiar): Mobilier cantină (mese)</t>
  </si>
  <si>
    <t>Școala Gimn. Mircea Eliade (terțiar): Îmbunătățirea infrastructurii educaționale din Mun.Craiova prin construcția/ reabilitarea/modernizarea/ extinderea/ echiparea Școlii Gimn. Mircea Eliade (PT, asistență tehnică)</t>
  </si>
  <si>
    <t>Școala Gimn. Gh. Titeica (terțiar): Îmbunătățirea infrastructurii educaționale din Mun. Craiova prin construcția/ reabilitarea/modernizarea/extinderea/ echiparea Școlii Gimn. Gheorghe Țițeica (PT+as.th.)</t>
  </si>
  <si>
    <t xml:space="preserve">(PMC): Măsuri de performanță energetică privind clădiri aparținând de 6 unități de învățământ în Craiova </t>
  </si>
  <si>
    <t>(PMC): Reabilitare și consolidare corp central C.N. Carol I și Opera Română Craiova (cofinanțare)</t>
  </si>
  <si>
    <t>Școala Gimn. Ghe. Bibescu (PMC): Centrală termică proprie pe gaze naturale (ex.)</t>
  </si>
  <si>
    <t>Școala Gimn. Ion Creangă (terțiar): Branșament energie electrică</t>
  </si>
  <si>
    <t>Școala Gimn. Traian (terțiar): Stâlpi tenis/volei (sponsorizare)</t>
  </si>
  <si>
    <t>Școala Gimn. Traian (terțiar): Stâlpi baschet cu inele și plasă (sponsorizare)</t>
  </si>
  <si>
    <t>Grad.cu PP „Casuta Fermecata” (PMC): Reabilitare, extindere şi împrejmuire Grădiniţa Căsuţa Fermecată Craiova - str. Principatele Unite Nr.1</t>
  </si>
  <si>
    <t xml:space="preserve">Grad.cu PP „Floarea Soarelui” (terțiar): Mașină profesională de curățat cartofi </t>
  </si>
  <si>
    <t>Grad.cu PP „Floarea Soarelui” (terțiar): Dulap/vitrină frigorific profesional</t>
  </si>
  <si>
    <t>Grad.cu PP „Floarea Soarelui” (terțiar): Dulap/vitrină congelare profesional</t>
  </si>
  <si>
    <t>Grad.cu PP „Floare Albastră” (terțiar): Calandru pentru călcat</t>
  </si>
  <si>
    <t>Grad.cu PP „Floare Albastră” (terțiar): Cuptor electric</t>
  </si>
  <si>
    <t>Grad.cu PP „Floare Albastră” (terțiar): Achiziție ladă frigorifică</t>
  </si>
  <si>
    <t>Grad.cu PP „Tudor Vladimirescu” (terțiar): Cuptor electric cu 5 sertare</t>
  </si>
  <si>
    <t>Grad.cu PP „Voiniceii” (terțiar): Hotă cu 10 filtre</t>
  </si>
  <si>
    <t>Grad.cu PP „Voiniceii” (terțiar): Uscător de rufe profesional</t>
  </si>
  <si>
    <t>Grad.cu PP „Voiniceii” (terțiar): Mașină de gătit</t>
  </si>
  <si>
    <t>Grad.cu PP „Petrache Poenaru” (terțiar): Spălător cu o cuvă și picurător (2 buc.)</t>
  </si>
  <si>
    <t>Grad.cu PP „Petrache Poenaru” (terțiar): Spălător pentru ouă cu 2 cuve</t>
  </si>
  <si>
    <t>Grad.cu PP „Petrache Poenaru” (terțiar): Masă dulap cu uși glisante inox</t>
  </si>
  <si>
    <t>Grad.cu PP „Petrache Poenaru” (terțiar): Dulap cu uși glisante 3 polite</t>
  </si>
  <si>
    <t>Grad.cu PP „Sfânta Lucia” (terțiar): Achiziționarea a două chiuvete din inox</t>
  </si>
  <si>
    <t>Grad.cu PP „Nic. Romanescu” (terțiar): Mașină de spălat vase profesională</t>
  </si>
  <si>
    <t>Grad.cu PP „Eden” (terțiar): Achiziție centrale termice (2 buc.)</t>
  </si>
  <si>
    <t>Grad.cu PP „Sf. Ana” (terțiar): pt. Grădinița nr.4 Mașină de gătit</t>
  </si>
  <si>
    <t>Școala Gimn. Sfântul Gheorghe (terțiar): Sistem alarmare la efracție, sistem de supraveghere video, sistem control acces</t>
  </si>
  <si>
    <t xml:space="preserve">Școala Gimn. Gheorghe Bibescu (terțiar): Centrală termică proprie pe gaze naturale (asistență tehnică, dirigenție de șantier) </t>
  </si>
  <si>
    <t xml:space="preserve"> Aprilie 2024</t>
  </si>
  <si>
    <t>Prin HCL nr. 151/28.03.2024</t>
  </si>
  <si>
    <t xml:space="preserve">   25 aprilie 2024</t>
  </si>
  <si>
    <t>+116</t>
  </si>
  <si>
    <t>+69</t>
  </si>
  <si>
    <t>-4</t>
  </si>
  <si>
    <t>Achiziție imprimante multifuncționale monocrom - Direcția Impozite și Taxe</t>
  </si>
  <si>
    <t>+100</t>
  </si>
  <si>
    <t>Instalație de utilizare a gazelor naturale la imobilele bl. H8 și H9, str. Dr. Victor Papilian nr. 52</t>
  </si>
  <si>
    <t>+322</t>
  </si>
  <si>
    <t xml:space="preserve"> 70.02.03.30      71.01.02</t>
  </si>
  <si>
    <t xml:space="preserve">  PROGRAM DE INVESTIŢII PUBLICE</t>
  </si>
  <si>
    <t>Președinte de ședință,</t>
  </si>
  <si>
    <t xml:space="preserve">Anexa 23 la HCL nr. 200/25.04.2024   </t>
  </si>
  <si>
    <t>Lucian-Costin Dindirică</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</si>
</sst>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00&quot; &quot;_-;\-* #,##0.00&quot; &quot;_-;_-* &quot;-&quot;??&quot; &quot;_-;_-@_-"/>
  </numFmts>
  <fonts count="70">
    <font>
      <sz val="11"/>
      <color indexed="8"/>
      <name val="Arial"/>
      <family val="0"/>
    </font>
    <font>
      <sz val="10"/>
      <name val="Arial"/>
      <family val="0"/>
    </font>
    <font>
      <sz val="10"/>
      <color indexed="8"/>
      <name val="Arial"/>
      <family val="2"/>
    </font>
    <font>
      <sz val="12"/>
      <color indexed="8"/>
      <name val="Arial"/>
      <family val="2"/>
    </font>
    <font>
      <b/>
      <sz val="12"/>
      <color indexed="8"/>
      <name val="Arial"/>
      <family val="2"/>
    </font>
    <font>
      <b/>
      <sz val="13"/>
      <color indexed="8"/>
      <name val="Arial"/>
      <family val="2"/>
    </font>
    <font>
      <b/>
      <sz val="20"/>
      <color indexed="8"/>
      <name val="Arial"/>
      <family val="2"/>
    </font>
    <font>
      <b/>
      <sz val="16"/>
      <color indexed="8"/>
      <name val="Arial"/>
      <family val="2"/>
    </font>
    <font>
      <b/>
      <sz val="11"/>
      <color indexed="8"/>
      <name val="Arial"/>
      <family val="2"/>
    </font>
    <font>
      <b/>
      <sz val="14"/>
      <color indexed="8"/>
      <name val="Arial"/>
      <family val="2"/>
    </font>
    <font>
      <b/>
      <i/>
      <sz val="12"/>
      <color indexed="8"/>
      <name val="Arial"/>
      <family val="2"/>
    </font>
    <font>
      <b/>
      <sz val="10"/>
      <color indexed="8"/>
      <name val="Arial"/>
      <family val="2"/>
    </font>
    <font>
      <b/>
      <i/>
      <sz val="10"/>
      <color indexed="8"/>
      <name val="Arial"/>
      <family val="2"/>
    </font>
    <font>
      <b/>
      <sz val="8"/>
      <color indexed="8"/>
      <name val="Arial"/>
      <family val="2"/>
    </font>
    <font>
      <b/>
      <i/>
      <sz val="20"/>
      <color indexed="8"/>
      <name val="Arial"/>
      <family val="2"/>
    </font>
    <font>
      <b/>
      <i/>
      <sz val="15"/>
      <color indexed="8"/>
      <name val="Arial"/>
      <family val="2"/>
    </font>
    <font>
      <b/>
      <i/>
      <sz val="16"/>
      <color indexed="8"/>
      <name val="Arial"/>
      <family val="2"/>
    </font>
    <font>
      <sz val="15"/>
      <color indexed="8"/>
      <name val="Arial"/>
      <family val="2"/>
    </font>
    <font>
      <b/>
      <sz val="15"/>
      <color indexed="8"/>
      <name val="Arial"/>
      <family val="2"/>
    </font>
    <font>
      <sz val="14"/>
      <color indexed="8"/>
      <name val="Arial"/>
      <family val="2"/>
    </font>
    <font>
      <sz val="13"/>
      <color indexed="8"/>
      <name val="Arial"/>
      <family val="2"/>
    </font>
    <font>
      <sz val="14"/>
      <name val="Arial"/>
      <family val="2"/>
    </font>
    <font>
      <b/>
      <i/>
      <sz val="15"/>
      <name val="Arial"/>
      <family val="2"/>
    </font>
    <font>
      <b/>
      <sz val="18"/>
      <color indexed="8"/>
      <name val="Arial"/>
      <family val="2"/>
    </font>
    <font>
      <sz val="15"/>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1"/>
      <color indexed="30"/>
      <name val="Arial"/>
      <family val="2"/>
    </font>
    <font>
      <u val="single"/>
      <sz val="11"/>
      <color indexed="25"/>
      <name val="Arial"/>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1"/>
      <color indexed="10"/>
      <name val="Arial"/>
      <family val="2"/>
    </font>
    <font>
      <sz val="11"/>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1"/>
      <color theme="10"/>
      <name val="Arial"/>
      <family val="2"/>
    </font>
    <font>
      <u val="single"/>
      <sz val="11"/>
      <color theme="11"/>
      <name val="Arial"/>
      <family val="2"/>
    </font>
    <font>
      <b/>
      <sz val="11"/>
      <color rgb="FF3F3F3F"/>
      <name val="Calibri"/>
      <family val="2"/>
    </font>
    <font>
      <sz val="11"/>
      <color rgb="FF3F3F76"/>
      <name val="Calibri"/>
      <family val="2"/>
    </font>
    <font>
      <sz val="11"/>
      <color rgb="FF9C57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i/>
      <sz val="15"/>
      <color theme="1"/>
      <name val="Arial"/>
      <family val="2"/>
    </font>
    <font>
      <b/>
      <sz val="11"/>
      <color rgb="FFFF0000"/>
      <name val="Arial"/>
      <family val="2"/>
    </font>
    <font>
      <sz val="11"/>
      <color rgb="FFFF0000"/>
      <name val="Arial"/>
      <family val="2"/>
    </font>
    <font>
      <sz val="14"/>
      <color theme="1"/>
      <name val="Arial"/>
      <family val="2"/>
    </font>
    <font>
      <sz val="15"/>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color indexed="63"/>
      </left>
      <right>
        <color indexed="63"/>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style="hair">
        <color indexed="8"/>
      </right>
      <top>
        <color indexed="63"/>
      </top>
      <bottom style="hair">
        <color indexed="8"/>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0" borderId="2" applyNumberFormat="0" applyFill="0" applyAlignment="0" applyProtection="0"/>
    <xf numFmtId="0" fontId="51" fillId="28"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7" borderId="3" applyNumberFormat="0" applyAlignment="0" applyProtection="0"/>
    <xf numFmtId="0" fontId="55" fillId="29" borderId="1" applyNumberFormat="0" applyAlignment="0" applyProtection="0"/>
    <xf numFmtId="169" fontId="1" fillId="0" borderId="0" applyFill="0" applyBorder="0" applyAlignment="0" applyProtection="0"/>
    <xf numFmtId="168" fontId="1" fillId="0" borderId="0" applyFill="0" applyBorder="0" applyAlignment="0" applyProtection="0"/>
    <xf numFmtId="0" fontId="56" fillId="30" borderId="0" applyNumberFormat="0" applyBorder="0" applyAlignment="0" applyProtection="0"/>
    <xf numFmtId="0" fontId="0" fillId="31" borderId="4" applyNumberFormat="0" applyFont="0" applyAlignment="0" applyProtection="0"/>
    <xf numFmtId="9" fontId="1" fillId="0" borderId="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2" borderId="9" applyNumberFormat="0" applyAlignment="0" applyProtection="0"/>
    <xf numFmtId="43" fontId="1" fillId="0" borderId="0" applyFill="0" applyBorder="0" applyAlignment="0" applyProtection="0"/>
    <xf numFmtId="41" fontId="1" fillId="0" borderId="0" applyFill="0" applyBorder="0" applyAlignment="0" applyProtection="0"/>
  </cellStyleXfs>
  <cellXfs count="192">
    <xf numFmtId="0" fontId="0" fillId="0" borderId="0" xfId="0" applyAlignment="1">
      <alignment/>
    </xf>
    <xf numFmtId="0" fontId="0" fillId="0" borderId="0" xfId="0" applyNumberFormat="1" applyAlignment="1">
      <alignment/>
    </xf>
    <xf numFmtId="0" fontId="2" fillId="0" borderId="0" xfId="0" applyNumberFormat="1" applyFont="1" applyAlignment="1">
      <alignment/>
    </xf>
    <xf numFmtId="0" fontId="4" fillId="0" borderId="0" xfId="0" applyNumberFormat="1" applyFont="1" applyAlignment="1">
      <alignment horizontal="right" vertical="center"/>
    </xf>
    <xf numFmtId="0" fontId="3" fillId="0" borderId="0" xfId="0" applyNumberFormat="1" applyFont="1" applyAlignment="1">
      <alignment horizontal="left" vertical="center"/>
    </xf>
    <xf numFmtId="0" fontId="3" fillId="0" borderId="0" xfId="0" applyNumberFormat="1" applyFont="1" applyAlignment="1">
      <alignment/>
    </xf>
    <xf numFmtId="0" fontId="5" fillId="0" borderId="0" xfId="0" applyNumberFormat="1" applyFont="1" applyAlignment="1">
      <alignment horizontal="center"/>
    </xf>
    <xf numFmtId="0" fontId="0" fillId="0" borderId="0" xfId="0" applyNumberFormat="1" applyFill="1" applyBorder="1" applyAlignment="1">
      <alignment/>
    </xf>
    <xf numFmtId="0" fontId="8" fillId="0" borderId="0" xfId="0" applyNumberFormat="1" applyFont="1" applyAlignment="1">
      <alignment/>
    </xf>
    <xf numFmtId="0" fontId="9" fillId="0" borderId="0" xfId="0" applyNumberFormat="1" applyFont="1" applyAlignment="1">
      <alignment horizontal="center"/>
    </xf>
    <xf numFmtId="0"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3" fillId="0" borderId="10" xfId="0" applyNumberFormat="1" applyFont="1" applyBorder="1" applyAlignment="1">
      <alignment/>
    </xf>
    <xf numFmtId="0" fontId="10" fillId="0" borderId="10"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wrapText="1"/>
    </xf>
    <xf numFmtId="0" fontId="4" fillId="0" borderId="11" xfId="0" applyNumberFormat="1" applyFont="1" applyBorder="1" applyAlignment="1">
      <alignment horizontal="center" vertical="center"/>
    </xf>
    <xf numFmtId="49" fontId="12" fillId="0" borderId="11" xfId="0" applyNumberFormat="1" applyFont="1" applyBorder="1" applyAlignment="1">
      <alignment horizontal="center" vertical="center" wrapText="1"/>
    </xf>
    <xf numFmtId="0" fontId="4" fillId="0" borderId="11" xfId="0" applyNumberFormat="1" applyFont="1" applyBorder="1" applyAlignment="1">
      <alignment horizontal="center" vertical="top" wrapText="1"/>
    </xf>
    <xf numFmtId="0" fontId="13" fillId="0" borderId="13" xfId="0" applyNumberFormat="1" applyFont="1" applyFill="1" applyBorder="1" applyAlignment="1">
      <alignment horizontal="center" vertical="center"/>
    </xf>
    <xf numFmtId="0" fontId="2" fillId="0" borderId="13" xfId="0" applyNumberFormat="1" applyFont="1" applyBorder="1" applyAlignment="1">
      <alignment horizontal="center"/>
    </xf>
    <xf numFmtId="3" fontId="6" fillId="33" borderId="13" xfId="0" applyNumberFormat="1" applyFont="1" applyFill="1" applyBorder="1" applyAlignment="1">
      <alignment horizontal="right" vertical="center"/>
    </xf>
    <xf numFmtId="3" fontId="14" fillId="33" borderId="13" xfId="0" applyNumberFormat="1" applyFont="1" applyFill="1" applyBorder="1" applyAlignment="1">
      <alignment horizontal="right" vertical="center"/>
    </xf>
    <xf numFmtId="0" fontId="7" fillId="0" borderId="13" xfId="0" applyNumberFormat="1" applyFont="1" applyFill="1" applyBorder="1" applyAlignment="1">
      <alignment horizontal="left" vertical="center"/>
    </xf>
    <xf numFmtId="3" fontId="15" fillId="0" borderId="13" xfId="0" applyNumberFormat="1" applyFont="1" applyBorder="1" applyAlignment="1">
      <alignment horizontal="right" vertical="center"/>
    </xf>
    <xf numFmtId="3" fontId="16" fillId="34" borderId="13" xfId="0" applyNumberFormat="1" applyFont="1" applyFill="1" applyBorder="1" applyAlignment="1">
      <alignment horizontal="right" vertical="center"/>
    </xf>
    <xf numFmtId="0" fontId="17" fillId="0" borderId="13" xfId="0" applyNumberFormat="1" applyFont="1" applyBorder="1" applyAlignment="1">
      <alignment horizontal="center" vertical="center"/>
    </xf>
    <xf numFmtId="49" fontId="0" fillId="0" borderId="13" xfId="0" applyNumberFormat="1" applyFont="1" applyBorder="1" applyAlignment="1">
      <alignment horizontal="center" vertical="center" wrapText="1"/>
    </xf>
    <xf numFmtId="3" fontId="17" fillId="0" borderId="13" xfId="0" applyNumberFormat="1" applyFont="1" applyBorder="1" applyAlignment="1">
      <alignment horizontal="right" vertical="center"/>
    </xf>
    <xf numFmtId="49" fontId="15" fillId="0" borderId="13" xfId="0" applyNumberFormat="1" applyFont="1" applyBorder="1" applyAlignment="1">
      <alignment horizontal="right" vertical="center"/>
    </xf>
    <xf numFmtId="3" fontId="17" fillId="35" borderId="13" xfId="0" applyNumberFormat="1" applyFont="1" applyFill="1" applyBorder="1" applyAlignment="1">
      <alignment horizontal="right" vertical="center"/>
    </xf>
    <xf numFmtId="49" fontId="15" fillId="35" borderId="13" xfId="0" applyNumberFormat="1" applyFont="1" applyFill="1" applyBorder="1" applyAlignment="1">
      <alignment horizontal="right" vertical="center"/>
    </xf>
    <xf numFmtId="3" fontId="17" fillId="0" borderId="13" xfId="0" applyNumberFormat="1" applyFont="1" applyFill="1" applyBorder="1" applyAlignment="1">
      <alignment horizontal="right" vertical="center"/>
    </xf>
    <xf numFmtId="49" fontId="15" fillId="0" borderId="13" xfId="0" applyNumberFormat="1" applyFont="1" applyFill="1" applyBorder="1" applyAlignment="1">
      <alignment horizontal="right" vertical="center"/>
    </xf>
    <xf numFmtId="0" fontId="17" fillId="0" borderId="13" xfId="0" applyNumberFormat="1" applyFont="1" applyFill="1" applyBorder="1" applyAlignment="1">
      <alignment horizontal="center" vertical="center"/>
    </xf>
    <xf numFmtId="3" fontId="15" fillId="0" borderId="13" xfId="0" applyNumberFormat="1" applyFont="1" applyFill="1" applyBorder="1" applyAlignment="1">
      <alignment horizontal="right" vertical="center"/>
    </xf>
    <xf numFmtId="0" fontId="7" fillId="0" borderId="13" xfId="0" applyNumberFormat="1" applyFont="1" applyFill="1" applyBorder="1" applyAlignment="1">
      <alignment horizontal="center" vertical="center" wrapText="1"/>
    </xf>
    <xf numFmtId="3" fontId="15" fillId="34" borderId="13" xfId="0" applyNumberFormat="1" applyFont="1" applyFill="1" applyBorder="1" applyAlignment="1">
      <alignment horizontal="right" vertical="center"/>
    </xf>
    <xf numFmtId="0" fontId="17" fillId="0" borderId="13" xfId="0" applyNumberFormat="1" applyFont="1" applyBorder="1" applyAlignment="1">
      <alignment vertical="center" wrapText="1"/>
    </xf>
    <xf numFmtId="3" fontId="7" fillId="0" borderId="13" xfId="0" applyNumberFormat="1" applyFont="1" applyFill="1" applyBorder="1" applyAlignment="1">
      <alignment horizontal="right" vertical="center"/>
    </xf>
    <xf numFmtId="0" fontId="15" fillId="0" borderId="13" xfId="0" applyNumberFormat="1" applyFont="1" applyBorder="1" applyAlignment="1">
      <alignment horizontal="right" vertical="center"/>
    </xf>
    <xf numFmtId="3" fontId="17" fillId="0" borderId="13" xfId="0" applyNumberFormat="1" applyFont="1" applyFill="1" applyBorder="1" applyAlignment="1">
      <alignment vertical="center"/>
    </xf>
    <xf numFmtId="3" fontId="17" fillId="0" borderId="13" xfId="0" applyNumberFormat="1" applyFont="1" applyBorder="1" applyAlignment="1">
      <alignment vertical="center"/>
    </xf>
    <xf numFmtId="0" fontId="17" fillId="0" borderId="12" xfId="0" applyNumberFormat="1" applyFont="1" applyBorder="1" applyAlignment="1">
      <alignment vertical="center"/>
    </xf>
    <xf numFmtId="3" fontId="17" fillId="0" borderId="12" xfId="0" applyNumberFormat="1" applyFont="1" applyBorder="1" applyAlignment="1">
      <alignment vertical="center"/>
    </xf>
    <xf numFmtId="0" fontId="17" fillId="0" borderId="14" xfId="0" applyNumberFormat="1" applyFont="1" applyFill="1" applyBorder="1" applyAlignment="1">
      <alignment horizontal="left" vertical="center" wrapText="1"/>
    </xf>
    <xf numFmtId="3" fontId="15" fillId="0" borderId="13" xfId="0" applyNumberFormat="1" applyFont="1" applyBorder="1" applyAlignment="1">
      <alignment horizontal="right" vertical="center"/>
    </xf>
    <xf numFmtId="0" fontId="17" fillId="0" borderId="13" xfId="0" applyNumberFormat="1" applyFont="1" applyFill="1" applyBorder="1" applyAlignment="1">
      <alignment horizontal="center" vertical="center"/>
    </xf>
    <xf numFmtId="0" fontId="17" fillId="35" borderId="13" xfId="0" applyNumberFormat="1" applyFont="1" applyFill="1" applyBorder="1" applyAlignment="1">
      <alignment vertical="center" wrapText="1"/>
    </xf>
    <xf numFmtId="49" fontId="0" fillId="0" borderId="13" xfId="0" applyNumberFormat="1" applyFont="1" applyBorder="1" applyAlignment="1">
      <alignment horizontal="center" vertical="center" wrapText="1"/>
    </xf>
    <xf numFmtId="3" fontId="17" fillId="0" borderId="13" xfId="0" applyNumberFormat="1" applyFont="1" applyBorder="1" applyAlignment="1">
      <alignment horizontal="right" vertical="center"/>
    </xf>
    <xf numFmtId="3" fontId="17" fillId="0" borderId="13" xfId="0" applyNumberFormat="1" applyFont="1" applyBorder="1" applyAlignment="1">
      <alignment vertical="center"/>
    </xf>
    <xf numFmtId="3" fontId="17" fillId="35" borderId="13" xfId="0" applyNumberFormat="1" applyFont="1" applyFill="1" applyBorder="1" applyAlignment="1">
      <alignment horizontal="right" vertical="center"/>
    </xf>
    <xf numFmtId="49" fontId="15" fillId="0" borderId="13" xfId="0" applyNumberFormat="1" applyFont="1" applyBorder="1" applyAlignment="1">
      <alignment horizontal="right" vertical="center"/>
    </xf>
    <xf numFmtId="0" fontId="17" fillId="35" borderId="13" xfId="0" applyNumberFormat="1" applyFont="1" applyFill="1" applyBorder="1" applyAlignment="1">
      <alignment horizontal="justify" vertical="center" wrapText="1"/>
    </xf>
    <xf numFmtId="3" fontId="18" fillId="0" borderId="13" xfId="0" applyNumberFormat="1" applyFont="1" applyFill="1" applyBorder="1" applyAlignment="1">
      <alignment horizontal="right" vertical="center"/>
    </xf>
    <xf numFmtId="3" fontId="15" fillId="34" borderId="13" xfId="0" applyNumberFormat="1" applyFont="1" applyFill="1" applyBorder="1" applyAlignment="1">
      <alignment horizontal="right" vertical="center"/>
    </xf>
    <xf numFmtId="0" fontId="17" fillId="35" borderId="15" xfId="0" applyNumberFormat="1" applyFont="1" applyFill="1" applyBorder="1" applyAlignment="1">
      <alignment horizontal="left" vertical="center" wrapText="1"/>
    </xf>
    <xf numFmtId="4" fontId="15" fillId="0" borderId="13" xfId="0" applyNumberFormat="1" applyFont="1" applyBorder="1" applyAlignment="1">
      <alignment horizontal="right" vertical="center"/>
    </xf>
    <xf numFmtId="0" fontId="0" fillId="0" borderId="0" xfId="0" applyNumberFormat="1" applyAlignment="1">
      <alignment horizontal="center" vertical="center"/>
    </xf>
    <xf numFmtId="0" fontId="0" fillId="0" borderId="0" xfId="0" applyNumberFormat="1" applyAlignment="1">
      <alignment horizontal="left" vertical="center" wrapText="1"/>
    </xf>
    <xf numFmtId="0" fontId="0" fillId="0" borderId="0" xfId="0" applyNumberFormat="1" applyAlignment="1">
      <alignment horizontal="center" vertical="center" wrapText="1"/>
    </xf>
    <xf numFmtId="4" fontId="0" fillId="0" borderId="0" xfId="0" applyNumberFormat="1" applyAlignment="1">
      <alignment horizontal="center" vertical="center"/>
    </xf>
    <xf numFmtId="0" fontId="7" fillId="0" borderId="0" xfId="0" applyNumberFormat="1" applyFont="1" applyAlignment="1">
      <alignment/>
    </xf>
    <xf numFmtId="0" fontId="2" fillId="0" borderId="0" xfId="0" applyNumberFormat="1" applyFont="1" applyAlignment="1">
      <alignment horizontal="center"/>
    </xf>
    <xf numFmtId="0" fontId="19" fillId="0" borderId="0" xfId="0" applyNumberFormat="1" applyFont="1" applyAlignment="1">
      <alignment/>
    </xf>
    <xf numFmtId="0" fontId="0" fillId="0" borderId="0" xfId="0" applyNumberFormat="1" applyFill="1" applyAlignment="1">
      <alignment horizontal="center" vertical="center"/>
    </xf>
    <xf numFmtId="0" fontId="19" fillId="0" borderId="0" xfId="0" applyNumberFormat="1" applyFont="1" applyAlignment="1">
      <alignment horizontal="center"/>
    </xf>
    <xf numFmtId="0" fontId="20" fillId="0" borderId="0" xfId="0" applyNumberFormat="1" applyFont="1" applyAlignment="1">
      <alignment horizontal="center" vertical="center"/>
    </xf>
    <xf numFmtId="49" fontId="15" fillId="35" borderId="13" xfId="0" applyNumberFormat="1" applyFont="1" applyFill="1" applyBorder="1" applyAlignment="1">
      <alignment horizontal="right" vertical="center"/>
    </xf>
    <xf numFmtId="0" fontId="0" fillId="0" borderId="0" xfId="0" applyNumberFormat="1" applyFill="1" applyAlignment="1">
      <alignment/>
    </xf>
    <xf numFmtId="0" fontId="17" fillId="0" borderId="13" xfId="0" applyFont="1" applyBorder="1" applyAlignment="1">
      <alignment horizontal="center" vertical="center"/>
    </xf>
    <xf numFmtId="0" fontId="17" fillId="0" borderId="14" xfId="0" applyFont="1" applyBorder="1" applyAlignment="1">
      <alignment horizontal="left" vertical="center" wrapText="1"/>
    </xf>
    <xf numFmtId="0" fontId="17" fillId="0" borderId="12" xfId="0" applyFont="1" applyBorder="1" applyAlignment="1">
      <alignment vertical="center"/>
    </xf>
    <xf numFmtId="0" fontId="17" fillId="36" borderId="13" xfId="0" applyNumberFormat="1" applyFont="1" applyFill="1" applyBorder="1" applyAlignment="1">
      <alignment vertical="center" wrapText="1"/>
    </xf>
    <xf numFmtId="0" fontId="0" fillId="0" borderId="0" xfId="0" applyNumberFormat="1" applyAlignment="1">
      <alignment vertical="center"/>
    </xf>
    <xf numFmtId="0" fontId="21" fillId="37" borderId="13" xfId="0" applyFont="1" applyFill="1" applyBorder="1" applyAlignment="1">
      <alignment vertical="center" wrapText="1"/>
    </xf>
    <xf numFmtId="49" fontId="0" fillId="37" borderId="13" xfId="0" applyNumberFormat="1" applyFont="1" applyFill="1" applyBorder="1" applyAlignment="1">
      <alignment horizontal="center" vertical="center" wrapText="1"/>
    </xf>
    <xf numFmtId="49" fontId="0" fillId="37" borderId="13" xfId="0" applyNumberFormat="1" applyFont="1" applyFill="1" applyBorder="1" applyAlignment="1">
      <alignment horizontal="center" vertical="center" wrapText="1"/>
    </xf>
    <xf numFmtId="0" fontId="17" fillId="0" borderId="12" xfId="0" applyNumberFormat="1" applyFont="1" applyBorder="1" applyAlignment="1">
      <alignment horizontal="center" vertical="center"/>
    </xf>
    <xf numFmtId="49" fontId="0" fillId="0" borderId="12" xfId="0" applyNumberFormat="1" applyFont="1" applyBorder="1" applyAlignment="1">
      <alignment horizontal="center" vertical="center" wrapText="1"/>
    </xf>
    <xf numFmtId="49" fontId="0" fillId="37" borderId="13" xfId="0" applyNumberFormat="1" applyFill="1" applyBorder="1" applyAlignment="1">
      <alignment horizontal="center" vertical="center" wrapText="1"/>
    </xf>
    <xf numFmtId="49" fontId="15" fillId="37" borderId="13" xfId="0" applyNumberFormat="1" applyFont="1" applyFill="1" applyBorder="1" applyAlignment="1">
      <alignment horizontal="right" vertical="center"/>
    </xf>
    <xf numFmtId="0" fontId="0" fillId="0" borderId="0" xfId="0" applyNumberFormat="1" applyFont="1" applyFill="1" applyBorder="1" applyAlignment="1">
      <alignment horizontal="center" vertical="center"/>
    </xf>
    <xf numFmtId="0" fontId="17" fillId="37" borderId="12" xfId="0" applyNumberFormat="1" applyFont="1" applyFill="1" applyBorder="1" applyAlignment="1">
      <alignment vertical="center"/>
    </xf>
    <xf numFmtId="3" fontId="17" fillId="37" borderId="13" xfId="0" applyNumberFormat="1" applyFont="1" applyFill="1" applyBorder="1" applyAlignment="1">
      <alignment horizontal="right" vertical="center"/>
    </xf>
    <xf numFmtId="3" fontId="17" fillId="37" borderId="13" xfId="0" applyNumberFormat="1" applyFont="1" applyFill="1" applyBorder="1" applyAlignment="1">
      <alignment horizontal="right" vertical="center"/>
    </xf>
    <xf numFmtId="3" fontId="17" fillId="37" borderId="13" xfId="0" applyNumberFormat="1" applyFont="1" applyFill="1" applyBorder="1" applyAlignment="1">
      <alignment vertical="center"/>
    </xf>
    <xf numFmtId="3" fontId="17" fillId="36" borderId="13" xfId="0" applyNumberFormat="1" applyFont="1" applyFill="1" applyBorder="1" applyAlignment="1">
      <alignment horizontal="right" vertical="center"/>
    </xf>
    <xf numFmtId="49" fontId="15" fillId="37" borderId="13" xfId="0" applyNumberFormat="1" applyFont="1" applyFill="1" applyBorder="1" applyAlignment="1">
      <alignment horizontal="right" vertical="center"/>
    </xf>
    <xf numFmtId="49" fontId="65" fillId="37" borderId="13" xfId="0" applyNumberFormat="1" applyFont="1" applyFill="1" applyBorder="1" applyAlignment="1">
      <alignment horizontal="right" vertical="center"/>
    </xf>
    <xf numFmtId="0" fontId="17" fillId="37" borderId="13" xfId="0" applyNumberFormat="1" applyFont="1" applyFill="1" applyBorder="1" applyAlignment="1">
      <alignment horizontal="center" vertical="center"/>
    </xf>
    <xf numFmtId="0" fontId="17" fillId="37" borderId="13" xfId="0" applyNumberFormat="1" applyFont="1" applyFill="1" applyBorder="1" applyAlignment="1">
      <alignment horizontal="center" vertical="center"/>
    </xf>
    <xf numFmtId="0" fontId="17" fillId="36" borderId="13" xfId="0" applyNumberFormat="1" applyFont="1" applyFill="1" applyBorder="1" applyAlignment="1">
      <alignment horizontal="justify" vertical="center" wrapText="1"/>
    </xf>
    <xf numFmtId="0" fontId="17" fillId="36" borderId="13" xfId="0" applyNumberFormat="1" applyFont="1" applyFill="1" applyBorder="1" applyAlignment="1">
      <alignment horizontal="justify" vertical="center" wrapText="1"/>
    </xf>
    <xf numFmtId="3" fontId="17" fillId="37" borderId="13" xfId="0" applyNumberFormat="1" applyFont="1" applyFill="1" applyBorder="1" applyAlignment="1">
      <alignment vertical="center"/>
    </xf>
    <xf numFmtId="3" fontId="17" fillId="36" borderId="13" xfId="0" applyNumberFormat="1" applyFont="1" applyFill="1" applyBorder="1" applyAlignment="1">
      <alignment horizontal="right" vertical="center"/>
    </xf>
    <xf numFmtId="3" fontId="17" fillId="36" borderId="13" xfId="0" applyNumberFormat="1" applyFont="1" applyFill="1" applyBorder="1" applyAlignment="1">
      <alignment vertical="center"/>
    </xf>
    <xf numFmtId="49" fontId="22" fillId="37" borderId="13" xfId="0" applyNumberFormat="1" applyFont="1" applyFill="1" applyBorder="1" applyAlignment="1">
      <alignment horizontal="right" vertical="center"/>
    </xf>
    <xf numFmtId="0" fontId="17" fillId="37" borderId="13" xfId="0" applyNumberFormat="1" applyFont="1" applyFill="1" applyBorder="1" applyAlignment="1">
      <alignment horizontal="justify" vertical="center" wrapText="1"/>
    </xf>
    <xf numFmtId="49" fontId="15" fillId="36" borderId="13" xfId="0" applyNumberFormat="1" applyFont="1" applyFill="1" applyBorder="1" applyAlignment="1">
      <alignment horizontal="right" vertical="center"/>
    </xf>
    <xf numFmtId="49" fontId="0" fillId="36" borderId="13" xfId="0" applyNumberFormat="1" applyFont="1" applyFill="1" applyBorder="1" applyAlignment="1">
      <alignment horizontal="center" vertical="center" wrapText="1"/>
    </xf>
    <xf numFmtId="49" fontId="0" fillId="0" borderId="0" xfId="0" applyNumberFormat="1" applyAlignment="1">
      <alignment/>
    </xf>
    <xf numFmtId="3" fontId="17" fillId="37" borderId="10" xfId="0" applyNumberFormat="1" applyFont="1" applyFill="1" applyBorder="1" applyAlignment="1">
      <alignment horizontal="right" vertical="center"/>
    </xf>
    <xf numFmtId="0" fontId="17" fillId="36" borderId="15" xfId="0" applyNumberFormat="1" applyFont="1" applyFill="1" applyBorder="1" applyAlignment="1">
      <alignment horizontal="left" vertical="center" wrapText="1"/>
    </xf>
    <xf numFmtId="0" fontId="19" fillId="36" borderId="13" xfId="0" applyNumberFormat="1" applyFont="1" applyFill="1" applyBorder="1" applyAlignment="1">
      <alignment vertical="center" wrapText="1"/>
    </xf>
    <xf numFmtId="0" fontId="8" fillId="0" borderId="0" xfId="0" applyNumberFormat="1" applyFont="1" applyAlignment="1">
      <alignment horizontal="center" vertical="center"/>
    </xf>
    <xf numFmtId="0" fontId="66" fillId="0" borderId="0" xfId="0" applyNumberFormat="1" applyFont="1" applyAlignment="1">
      <alignment horizontal="center" vertical="center"/>
    </xf>
    <xf numFmtId="0" fontId="67" fillId="0" borderId="0" xfId="0" applyNumberFormat="1" applyFont="1" applyAlignment="1">
      <alignment horizontal="center" vertical="center"/>
    </xf>
    <xf numFmtId="3" fontId="18" fillId="0" borderId="13" xfId="0" applyNumberFormat="1" applyFont="1" applyBorder="1" applyAlignment="1">
      <alignment horizontal="right" vertical="center"/>
    </xf>
    <xf numFmtId="0" fontId="17" fillId="0" borderId="15" xfId="0" applyNumberFormat="1" applyFont="1" applyBorder="1" applyAlignment="1">
      <alignment horizontal="center" vertical="center"/>
    </xf>
    <xf numFmtId="3" fontId="17" fillId="0" borderId="16" xfId="0" applyNumberFormat="1" applyFont="1" applyBorder="1" applyAlignment="1">
      <alignment horizontal="right" vertical="center"/>
    </xf>
    <xf numFmtId="3" fontId="17" fillId="37" borderId="16" xfId="0" applyNumberFormat="1" applyFont="1" applyFill="1" applyBorder="1" applyAlignment="1">
      <alignment horizontal="right" vertical="center"/>
    </xf>
    <xf numFmtId="3" fontId="15" fillId="0" borderId="10" xfId="0" applyNumberFormat="1" applyFont="1" applyBorder="1" applyAlignment="1">
      <alignment horizontal="right" vertical="center"/>
    </xf>
    <xf numFmtId="3" fontId="15" fillId="0" borderId="12" xfId="0" applyNumberFormat="1" applyFont="1" applyBorder="1" applyAlignment="1">
      <alignment horizontal="right" vertical="center"/>
    </xf>
    <xf numFmtId="0" fontId="17" fillId="36" borderId="13" xfId="0" applyNumberFormat="1" applyFont="1" applyFill="1" applyBorder="1" applyAlignment="1">
      <alignment vertical="center"/>
    </xf>
    <xf numFmtId="0" fontId="17" fillId="0" borderId="13" xfId="0" applyNumberFormat="1" applyFont="1" applyBorder="1" applyAlignment="1">
      <alignment horizontal="left" vertical="center" wrapText="1"/>
    </xf>
    <xf numFmtId="0" fontId="17" fillId="0" borderId="12" xfId="0" applyNumberFormat="1" applyFont="1" applyBorder="1" applyAlignment="1">
      <alignment vertical="center" wrapText="1"/>
    </xf>
    <xf numFmtId="49" fontId="0" fillId="37" borderId="15" xfId="0" applyNumberFormat="1" applyFont="1" applyFill="1" applyBorder="1" applyAlignment="1">
      <alignment horizontal="center" vertical="center" wrapText="1"/>
    </xf>
    <xf numFmtId="49" fontId="0" fillId="37" borderId="15" xfId="0" applyNumberFormat="1" applyFont="1" applyFill="1" applyBorder="1" applyAlignment="1">
      <alignment horizontal="center" vertical="center" wrapText="1"/>
    </xf>
    <xf numFmtId="3" fontId="17" fillId="0" borderId="12" xfId="0" applyNumberFormat="1" applyFont="1" applyBorder="1" applyAlignment="1">
      <alignment horizontal="right" vertical="center"/>
    </xf>
    <xf numFmtId="3" fontId="24" fillId="38" borderId="13" xfId="0" applyNumberFormat="1" applyFont="1" applyFill="1" applyBorder="1" applyAlignment="1">
      <alignment vertical="center"/>
    </xf>
    <xf numFmtId="0" fontId="21" fillId="36" borderId="13" xfId="0" applyFont="1" applyFill="1" applyBorder="1" applyAlignment="1">
      <alignment vertical="center" wrapText="1"/>
    </xf>
    <xf numFmtId="3" fontId="24" fillId="37" borderId="13" xfId="0" applyNumberFormat="1" applyFont="1" applyFill="1" applyBorder="1" applyAlignment="1">
      <alignment vertical="center"/>
    </xf>
    <xf numFmtId="3" fontId="24" fillId="37" borderId="13" xfId="0" applyNumberFormat="1" applyFont="1" applyFill="1" applyBorder="1" applyAlignment="1">
      <alignment vertical="center" wrapText="1"/>
    </xf>
    <xf numFmtId="0" fontId="68" fillId="36" borderId="13" xfId="0" applyFont="1" applyFill="1" applyBorder="1" applyAlignment="1">
      <alignment vertical="center" wrapText="1"/>
    </xf>
    <xf numFmtId="3" fontId="24" fillId="36" borderId="13" xfId="0" applyNumberFormat="1" applyFont="1" applyFill="1" applyBorder="1" applyAlignment="1">
      <alignment horizontal="right" vertical="center" wrapText="1"/>
    </xf>
    <xf numFmtId="0" fontId="19" fillId="38" borderId="13" xfId="0" applyFont="1" applyFill="1" applyBorder="1" applyAlignment="1">
      <alignment vertical="center" wrapText="1"/>
    </xf>
    <xf numFmtId="3" fontId="24" fillId="36" borderId="10" xfId="0" applyNumberFormat="1" applyFont="1" applyFill="1" applyBorder="1" applyAlignment="1">
      <alignment horizontal="right" vertical="center" wrapText="1"/>
    </xf>
    <xf numFmtId="0" fontId="21" fillId="38" borderId="13" xfId="0" applyFont="1" applyFill="1" applyBorder="1" applyAlignment="1">
      <alignment vertical="center" wrapText="1"/>
    </xf>
    <xf numFmtId="0" fontId="19" fillId="37" borderId="14" xfId="0" applyFont="1" applyFill="1" applyBorder="1" applyAlignment="1">
      <alignment horizontal="justify" wrapText="1"/>
    </xf>
    <xf numFmtId="3" fontId="17" fillId="37" borderId="16" xfId="0" applyNumberFormat="1" applyFont="1" applyFill="1" applyBorder="1" applyAlignment="1">
      <alignment vertical="center"/>
    </xf>
    <xf numFmtId="0" fontId="17" fillId="37" borderId="17" xfId="0" applyNumberFormat="1" applyFont="1" applyFill="1" applyBorder="1" applyAlignment="1">
      <alignment vertical="center"/>
    </xf>
    <xf numFmtId="0" fontId="17" fillId="0" borderId="17" xfId="0" applyNumberFormat="1" applyFont="1" applyBorder="1" applyAlignment="1">
      <alignment vertical="center"/>
    </xf>
    <xf numFmtId="3" fontId="15" fillId="0" borderId="12" xfId="0" applyNumberFormat="1" applyFont="1" applyBorder="1" applyAlignment="1">
      <alignment horizontal="right" vertical="center"/>
    </xf>
    <xf numFmtId="0" fontId="24" fillId="36" borderId="13" xfId="0" applyFont="1" applyFill="1" applyBorder="1" applyAlignment="1">
      <alignment horizontal="justify" vertical="center" wrapText="1"/>
    </xf>
    <xf numFmtId="0" fontId="17" fillId="35" borderId="18" xfId="0" applyNumberFormat="1" applyFont="1" applyFill="1" applyBorder="1" applyAlignment="1">
      <alignment horizontal="left" vertical="center" wrapText="1"/>
    </xf>
    <xf numFmtId="0" fontId="24" fillId="37" borderId="13" xfId="0" applyFont="1" applyFill="1" applyBorder="1" applyAlignment="1">
      <alignment vertical="center" wrapText="1"/>
    </xf>
    <xf numFmtId="3" fontId="17" fillId="38" borderId="13" xfId="0" applyNumberFormat="1" applyFont="1" applyFill="1" applyBorder="1" applyAlignment="1">
      <alignment vertical="center"/>
    </xf>
    <xf numFmtId="3" fontId="17" fillId="36" borderId="13" xfId="0" applyNumberFormat="1" applyFont="1" applyFill="1" applyBorder="1" applyAlignment="1">
      <alignment vertical="center" wrapText="1"/>
    </xf>
    <xf numFmtId="0" fontId="17" fillId="36" borderId="13" xfId="0" applyFont="1" applyFill="1" applyBorder="1" applyAlignment="1">
      <alignment horizontal="justify" vertical="center" wrapText="1"/>
    </xf>
    <xf numFmtId="0" fontId="24" fillId="37" borderId="13" xfId="0" applyFont="1" applyFill="1" applyBorder="1" applyAlignment="1">
      <alignment horizontal="justify" vertical="center" wrapText="1"/>
    </xf>
    <xf numFmtId="49" fontId="24" fillId="37" borderId="13" xfId="0" applyNumberFormat="1" applyFont="1" applyFill="1" applyBorder="1" applyAlignment="1">
      <alignment horizontal="justify" vertical="center" wrapText="1"/>
    </xf>
    <xf numFmtId="3" fontId="15" fillId="0" borderId="11" xfId="0" applyNumberFormat="1" applyFont="1" applyBorder="1" applyAlignment="1">
      <alignment horizontal="right" vertical="center"/>
    </xf>
    <xf numFmtId="0" fontId="24" fillId="39" borderId="13" xfId="0" applyFont="1" applyFill="1" applyBorder="1" applyAlignment="1">
      <alignment horizontal="left" vertical="center" wrapText="1"/>
    </xf>
    <xf numFmtId="0" fontId="17" fillId="37" borderId="13" xfId="0" applyFont="1" applyFill="1" applyBorder="1" applyAlignment="1">
      <alignment horizontal="justify" vertical="center" wrapText="1"/>
    </xf>
    <xf numFmtId="37" fontId="24" fillId="37" borderId="13" xfId="0" applyNumberFormat="1" applyFont="1" applyFill="1" applyBorder="1" applyAlignment="1">
      <alignment horizontal="right" vertical="center"/>
    </xf>
    <xf numFmtId="0" fontId="24" fillId="38" borderId="13" xfId="0" applyFont="1" applyFill="1" applyBorder="1" applyAlignment="1">
      <alignment vertical="center" wrapText="1"/>
    </xf>
    <xf numFmtId="3" fontId="24" fillId="38" borderId="13" xfId="0" applyNumberFormat="1" applyFont="1" applyFill="1" applyBorder="1" applyAlignment="1">
      <alignment horizontal="right" vertical="center" wrapText="1"/>
    </xf>
    <xf numFmtId="37" fontId="24" fillId="38" borderId="13" xfId="0" applyNumberFormat="1" applyFont="1" applyFill="1" applyBorder="1" applyAlignment="1">
      <alignment horizontal="right" vertical="center"/>
    </xf>
    <xf numFmtId="3" fontId="17" fillId="36" borderId="13" xfId="0" applyNumberFormat="1" applyFont="1" applyFill="1" applyBorder="1" applyAlignment="1">
      <alignment horizontal="right" vertical="center" wrapText="1"/>
    </xf>
    <xf numFmtId="0" fontId="24" fillId="37" borderId="13" xfId="0" applyFont="1" applyFill="1" applyBorder="1" applyAlignment="1">
      <alignment horizontal="left" vertical="center" wrapText="1"/>
    </xf>
    <xf numFmtId="0" fontId="17" fillId="35" borderId="15" xfId="0" applyNumberFormat="1" applyFont="1" applyFill="1" applyBorder="1" applyAlignment="1">
      <alignment horizontal="center" vertical="center"/>
    </xf>
    <xf numFmtId="0" fontId="17" fillId="35" borderId="18" xfId="0" applyNumberFormat="1" applyFont="1" applyFill="1" applyBorder="1" applyAlignment="1">
      <alignment horizontal="center" vertical="center"/>
    </xf>
    <xf numFmtId="49" fontId="0" fillId="36" borderId="13" xfId="0" applyNumberFormat="1" applyFont="1" applyFill="1" applyBorder="1" applyAlignment="1">
      <alignment horizontal="center" vertical="center" wrapText="1"/>
    </xf>
    <xf numFmtId="0" fontId="17" fillId="35" borderId="13" xfId="0" applyNumberFormat="1" applyFont="1" applyFill="1" applyBorder="1" applyAlignment="1">
      <alignment horizontal="left" vertical="center" wrapText="1"/>
    </xf>
    <xf numFmtId="3" fontId="69" fillId="36" borderId="13" xfId="0" applyNumberFormat="1" applyFont="1" applyFill="1" applyBorder="1" applyAlignment="1">
      <alignment horizontal="right" vertical="center"/>
    </xf>
    <xf numFmtId="49" fontId="65" fillId="37" borderId="13" xfId="0" applyNumberFormat="1" applyFont="1" applyFill="1" applyBorder="1" applyAlignment="1">
      <alignment horizontal="right" vertical="center"/>
    </xf>
    <xf numFmtId="0" fontId="3" fillId="0" borderId="0" xfId="0" applyNumberFormat="1" applyFont="1" applyAlignment="1">
      <alignment horizontal="left" vertical="center"/>
    </xf>
    <xf numFmtId="0" fontId="3" fillId="0" borderId="0" xfId="0" applyNumberFormat="1" applyFont="1" applyBorder="1" applyAlignment="1">
      <alignment horizontal="left" vertical="center"/>
    </xf>
    <xf numFmtId="0" fontId="3" fillId="0" borderId="0" xfId="0" applyNumberFormat="1" applyFont="1" applyFill="1" applyBorder="1" applyAlignment="1">
      <alignment horizontal="right"/>
    </xf>
    <xf numFmtId="0" fontId="0" fillId="0" borderId="0" xfId="0" applyNumberFormat="1" applyFill="1" applyBorder="1" applyAlignment="1">
      <alignment/>
    </xf>
    <xf numFmtId="0" fontId="23" fillId="0" borderId="0" xfId="0" applyNumberFormat="1" applyFont="1" applyFill="1" applyBorder="1" applyAlignment="1">
      <alignment horizontal="center"/>
    </xf>
    <xf numFmtId="0" fontId="7" fillId="0" borderId="0" xfId="0" applyNumberFormat="1" applyFont="1" applyFill="1" applyBorder="1" applyAlignment="1">
      <alignment horizontal="center"/>
    </xf>
    <xf numFmtId="49" fontId="23" fillId="0" borderId="0" xfId="0" applyNumberFormat="1" applyFont="1" applyFill="1" applyBorder="1" applyAlignment="1">
      <alignment horizontal="center" vertical="center"/>
    </xf>
    <xf numFmtId="0" fontId="7" fillId="0" borderId="19" xfId="0" applyNumberFormat="1" applyFont="1" applyFill="1" applyBorder="1" applyAlignment="1">
      <alignment/>
    </xf>
    <xf numFmtId="0" fontId="9" fillId="0" borderId="13"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wrapText="1"/>
    </xf>
    <xf numFmtId="0" fontId="6" fillId="33" borderId="13" xfId="0" applyNumberFormat="1" applyFont="1" applyFill="1" applyBorder="1" applyAlignment="1">
      <alignment horizontal="left"/>
    </xf>
    <xf numFmtId="0" fontId="7" fillId="0" borderId="13" xfId="0" applyNumberFormat="1" applyFont="1" applyFill="1" applyBorder="1" applyAlignment="1">
      <alignment horizontal="left" vertical="center"/>
    </xf>
    <xf numFmtId="0" fontId="7" fillId="0" borderId="10" xfId="0" applyNumberFormat="1" applyFont="1" applyFill="1" applyBorder="1" applyAlignment="1">
      <alignment horizontal="left" vertical="center"/>
    </xf>
    <xf numFmtId="0" fontId="7" fillId="37" borderId="12" xfId="0" applyNumberFormat="1" applyFont="1" applyFill="1" applyBorder="1" applyAlignment="1">
      <alignment horizontal="left" vertical="center"/>
    </xf>
    <xf numFmtId="0" fontId="15" fillId="37" borderId="13" xfId="0" applyNumberFormat="1" applyFont="1" applyFill="1" applyBorder="1" applyAlignment="1">
      <alignment horizontal="left"/>
    </xf>
    <xf numFmtId="0" fontId="15" fillId="0" borderId="13" xfId="0" applyNumberFormat="1" applyFont="1" applyFill="1" applyBorder="1" applyAlignment="1">
      <alignment horizontal="left"/>
    </xf>
    <xf numFmtId="0" fontId="15" fillId="0" borderId="13" xfId="0" applyNumberFormat="1" applyFont="1" applyFill="1" applyBorder="1" applyAlignment="1">
      <alignment horizontal="left"/>
    </xf>
    <xf numFmtId="0" fontId="18" fillId="35" borderId="13" xfId="0" applyNumberFormat="1" applyFont="1" applyFill="1" applyBorder="1" applyAlignment="1">
      <alignment horizontal="left" vertical="center" wrapText="1"/>
    </xf>
    <xf numFmtId="0" fontId="15" fillId="0" borderId="12" xfId="0" applyNumberFormat="1" applyFont="1" applyFill="1" applyBorder="1" applyAlignment="1">
      <alignment horizontal="left"/>
    </xf>
    <xf numFmtId="0" fontId="7" fillId="37" borderId="13" xfId="0" applyNumberFormat="1" applyFont="1" applyFill="1" applyBorder="1" applyAlignment="1">
      <alignment horizontal="left" vertical="center"/>
    </xf>
    <xf numFmtId="0" fontId="15" fillId="0" borderId="10" xfId="0" applyNumberFormat="1" applyFont="1" applyFill="1" applyBorder="1" applyAlignment="1">
      <alignment horizontal="left"/>
    </xf>
    <xf numFmtId="0" fontId="15" fillId="0" borderId="12" xfId="0" applyNumberFormat="1" applyFont="1" applyFill="1" applyBorder="1" applyAlignment="1">
      <alignment horizontal="left"/>
    </xf>
    <xf numFmtId="0" fontId="15" fillId="0" borderId="11" xfId="0" applyNumberFormat="1" applyFont="1" applyFill="1" applyBorder="1" applyAlignment="1">
      <alignment horizontal="left"/>
    </xf>
    <xf numFmtId="0" fontId="7" fillId="0" borderId="12" xfId="0" applyNumberFormat="1" applyFont="1" applyFill="1" applyBorder="1" applyAlignment="1">
      <alignment horizontal="left" vertical="center"/>
    </xf>
    <xf numFmtId="0" fontId="15" fillId="35" borderId="10" xfId="0" applyNumberFormat="1" applyFont="1" applyFill="1" applyBorder="1" applyAlignment="1">
      <alignment horizontal="left"/>
    </xf>
    <xf numFmtId="0" fontId="15" fillId="35" borderId="11" xfId="0" applyNumberFormat="1" applyFont="1" applyFill="1" applyBorder="1" applyAlignment="1">
      <alignment horizontal="left"/>
    </xf>
    <xf numFmtId="0" fontId="9" fillId="0" borderId="0" xfId="0" applyNumberFormat="1" applyFont="1" applyBorder="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wrapText="1"/>
    </xf>
    <xf numFmtId="0" fontId="7" fillId="0" borderId="0" xfId="0" applyNumberFormat="1"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D6DCE4"/>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97"/>
  <sheetViews>
    <sheetView tabSelected="1" zoomScalePageLayoutView="0" workbookViewId="0" topLeftCell="A126">
      <selection activeCell="K14" sqref="K14"/>
    </sheetView>
  </sheetViews>
  <sheetFormatPr defaultColWidth="9.00390625" defaultRowHeight="14.25" customHeight="1"/>
  <cols>
    <col min="1" max="1" width="4.75390625" style="1" customWidth="1"/>
    <col min="2" max="2" width="45.125" style="1" customWidth="1"/>
    <col min="3" max="3" width="12.625" style="1" customWidth="1"/>
    <col min="4" max="4" width="13.75390625" style="1" customWidth="1"/>
    <col min="5" max="5" width="11.75390625" style="2" customWidth="1"/>
    <col min="6" max="6" width="11.125" style="1" customWidth="1"/>
    <col min="7" max="7" width="13.25390625" style="1" customWidth="1"/>
    <col min="8" max="8" width="14.25390625" style="1" customWidth="1"/>
    <col min="9" max="59" width="13.25390625" style="1" customWidth="1"/>
  </cols>
  <sheetData>
    <row r="1" spans="1:8" ht="14.25" customHeight="1">
      <c r="A1" s="161"/>
      <c r="B1" s="161"/>
      <c r="C1" s="161"/>
      <c r="D1" s="161"/>
      <c r="E1" s="161"/>
      <c r="F1" s="161"/>
      <c r="G1" s="161"/>
      <c r="H1" s="161"/>
    </row>
    <row r="2" spans="1:8" ht="12.75" customHeight="1">
      <c r="A2" s="162"/>
      <c r="B2" s="162"/>
      <c r="C2" s="162"/>
      <c r="D2" s="162"/>
      <c r="E2" s="3"/>
      <c r="F2" s="163" t="s">
        <v>233</v>
      </c>
      <c r="G2" s="163"/>
      <c r="H2" s="163"/>
    </row>
    <row r="3" spans="1:8" ht="12.75" customHeight="1">
      <c r="A3" s="162"/>
      <c r="B3" s="162"/>
      <c r="C3" s="162"/>
      <c r="D3" s="162"/>
      <c r="E3" s="5"/>
      <c r="F3" s="6"/>
      <c r="G3" s="6"/>
      <c r="H3" s="6"/>
    </row>
    <row r="4" spans="1:8" ht="12.75" customHeight="1">
      <c r="A4" s="4"/>
      <c r="B4" s="4"/>
      <c r="C4" s="4"/>
      <c r="D4" s="3"/>
      <c r="E4" s="3" t="s">
        <v>0</v>
      </c>
      <c r="F4" s="164"/>
      <c r="G4" s="164"/>
      <c r="H4" s="164"/>
    </row>
    <row r="5" spans="1:8" ht="12.75" customHeight="1">
      <c r="A5" s="4"/>
      <c r="B5" s="4"/>
      <c r="C5" s="4"/>
      <c r="D5" s="3"/>
      <c r="E5" s="3"/>
      <c r="F5" s="7"/>
      <c r="G5" s="7"/>
      <c r="H5" s="7"/>
    </row>
    <row r="6" spans="1:8" ht="12.75" customHeight="1">
      <c r="A6" s="4"/>
      <c r="B6" s="4"/>
      <c r="C6" s="4"/>
      <c r="D6" s="3"/>
      <c r="E6" s="3"/>
      <c r="F6" s="7"/>
      <c r="G6" s="7"/>
      <c r="H6" s="7"/>
    </row>
    <row r="7" spans="1:8" ht="26.25" customHeight="1">
      <c r="A7" s="165" t="s">
        <v>231</v>
      </c>
      <c r="B7" s="165"/>
      <c r="C7" s="165"/>
      <c r="D7" s="165"/>
      <c r="E7" s="165"/>
      <c r="F7" s="165"/>
      <c r="G7" s="165"/>
      <c r="H7" s="165"/>
    </row>
    <row r="8" spans="1:8" ht="25.5" customHeight="1">
      <c r="A8" s="166" t="s">
        <v>1</v>
      </c>
      <c r="B8" s="166"/>
      <c r="C8" s="166"/>
      <c r="D8" s="166"/>
      <c r="E8" s="166"/>
      <c r="F8" s="166"/>
      <c r="G8" s="166"/>
      <c r="H8" s="166"/>
    </row>
    <row r="9" spans="1:8" ht="28.5" customHeight="1">
      <c r="A9" s="167" t="s">
        <v>220</v>
      </c>
      <c r="B9" s="167"/>
      <c r="C9" s="167"/>
      <c r="D9" s="167"/>
      <c r="E9" s="167"/>
      <c r="F9" s="167"/>
      <c r="G9" s="167"/>
      <c r="H9" s="167"/>
    </row>
    <row r="10" spans="1:8" ht="20.25">
      <c r="A10" s="168" t="s">
        <v>2</v>
      </c>
      <c r="B10" s="168"/>
      <c r="C10" s="8"/>
      <c r="D10" s="8"/>
      <c r="F10" s="2" t="s">
        <v>0</v>
      </c>
      <c r="G10" s="2"/>
      <c r="H10" s="9" t="s">
        <v>3</v>
      </c>
    </row>
    <row r="11" spans="1:8" ht="15.75">
      <c r="A11" s="10"/>
      <c r="B11" s="169" t="s">
        <v>4</v>
      </c>
      <c r="C11" s="170" t="s">
        <v>5</v>
      </c>
      <c r="D11" s="11" t="s">
        <v>6</v>
      </c>
      <c r="E11" s="12"/>
      <c r="F11" s="10"/>
      <c r="G11" s="13" t="s">
        <v>7</v>
      </c>
      <c r="H11" s="10"/>
    </row>
    <row r="12" spans="1:8" ht="15.75">
      <c r="A12" s="14" t="s">
        <v>8</v>
      </c>
      <c r="B12" s="169"/>
      <c r="C12" s="169"/>
      <c r="D12" s="15" t="s">
        <v>9</v>
      </c>
      <c r="E12" s="14" t="s">
        <v>10</v>
      </c>
      <c r="F12" s="14" t="s">
        <v>10</v>
      </c>
      <c r="G12" s="16" t="s">
        <v>11</v>
      </c>
      <c r="H12" s="14" t="s">
        <v>12</v>
      </c>
    </row>
    <row r="13" spans="1:8" ht="35.25" customHeight="1">
      <c r="A13" s="17" t="s">
        <v>13</v>
      </c>
      <c r="B13" s="169"/>
      <c r="C13" s="169"/>
      <c r="D13" s="18" t="s">
        <v>221</v>
      </c>
      <c r="E13" s="19" t="s">
        <v>14</v>
      </c>
      <c r="F13" s="19" t="s">
        <v>15</v>
      </c>
      <c r="G13" s="20" t="s">
        <v>222</v>
      </c>
      <c r="H13" s="21" t="s">
        <v>16</v>
      </c>
    </row>
    <row r="14" spans="1:8" ht="12.75" customHeight="1">
      <c r="A14" s="22">
        <v>0</v>
      </c>
      <c r="B14" s="22">
        <v>1</v>
      </c>
      <c r="C14" s="22">
        <v>2</v>
      </c>
      <c r="D14" s="22">
        <v>3</v>
      </c>
      <c r="E14" s="23">
        <v>4</v>
      </c>
      <c r="F14" s="22">
        <v>5</v>
      </c>
      <c r="G14" s="22">
        <v>5</v>
      </c>
      <c r="H14" s="22">
        <v>6</v>
      </c>
    </row>
    <row r="15" spans="1:8" ht="31.5" customHeight="1">
      <c r="A15" s="171" t="s">
        <v>17</v>
      </c>
      <c r="B15" s="171"/>
      <c r="C15" s="171"/>
      <c r="D15" s="24">
        <f>D16+D33+D37+D40+D93+D97+D115+D121+D147+D158+D161</f>
        <v>189815</v>
      </c>
      <c r="E15" s="24">
        <f>E16+E33+E37+E40+E93+E97+E115+E121+E147+E158+E161</f>
        <v>4</v>
      </c>
      <c r="F15" s="24">
        <f>F16+F33+F37+F40+F93+F97+F115+F121+F147+F158+F161</f>
        <v>607</v>
      </c>
      <c r="G15" s="25">
        <f>F15-E15</f>
        <v>603</v>
      </c>
      <c r="H15" s="24">
        <f>H16+H33+H37+H40+H93+H97+H115+H121+H147+H158+H161</f>
        <v>190418</v>
      </c>
    </row>
    <row r="16" spans="1:8" ht="20.25">
      <c r="A16" s="172" t="s">
        <v>18</v>
      </c>
      <c r="B16" s="173"/>
      <c r="C16" s="173"/>
      <c r="D16" s="116">
        <f>SUM(D17:D32)</f>
        <v>75981</v>
      </c>
      <c r="E16" s="116">
        <f>SUM(E17:E32)</f>
        <v>4</v>
      </c>
      <c r="F16" s="27">
        <f>SUM(F17:F32)</f>
        <v>116</v>
      </c>
      <c r="G16" s="28">
        <f>F16-E16</f>
        <v>112</v>
      </c>
      <c r="H16" s="27">
        <f>SUM(H17:H32)</f>
        <v>76093</v>
      </c>
    </row>
    <row r="17" spans="1:8" ht="28.5">
      <c r="A17" s="113">
        <v>1</v>
      </c>
      <c r="B17" s="108" t="s">
        <v>19</v>
      </c>
      <c r="C17" s="80" t="s">
        <v>20</v>
      </c>
      <c r="D17" s="88">
        <v>26841</v>
      </c>
      <c r="E17" s="31">
        <v>0</v>
      </c>
      <c r="F17" s="31">
        <v>0</v>
      </c>
      <c r="G17" s="32" t="s">
        <v>21</v>
      </c>
      <c r="H17" s="31">
        <f aca="true" t="shared" si="0" ref="H17:H32">D17-E17+F17</f>
        <v>26841</v>
      </c>
    </row>
    <row r="18" spans="1:12" ht="36">
      <c r="A18" s="113">
        <v>2</v>
      </c>
      <c r="B18" s="108" t="s">
        <v>22</v>
      </c>
      <c r="C18" s="80" t="s">
        <v>20</v>
      </c>
      <c r="D18" s="88">
        <v>30827</v>
      </c>
      <c r="E18" s="88">
        <v>0</v>
      </c>
      <c r="F18" s="88">
        <v>0</v>
      </c>
      <c r="G18" s="34" t="s">
        <v>21</v>
      </c>
      <c r="H18" s="88">
        <f t="shared" si="0"/>
        <v>30827</v>
      </c>
      <c r="L18" s="73"/>
    </row>
    <row r="19" spans="1:8" ht="288">
      <c r="A19" s="113">
        <v>3</v>
      </c>
      <c r="B19" s="79" t="s">
        <v>26</v>
      </c>
      <c r="C19" s="81" t="s">
        <v>25</v>
      </c>
      <c r="D19" s="100">
        <v>5500</v>
      </c>
      <c r="E19" s="88">
        <v>0</v>
      </c>
      <c r="F19" s="88">
        <v>0</v>
      </c>
      <c r="G19" s="85" t="s">
        <v>21</v>
      </c>
      <c r="H19" s="99">
        <f t="shared" si="0"/>
        <v>5500</v>
      </c>
    </row>
    <row r="20" spans="1:8" ht="27.75" customHeight="1">
      <c r="A20" s="113">
        <v>4</v>
      </c>
      <c r="B20" s="79" t="s">
        <v>23</v>
      </c>
      <c r="C20" s="81" t="s">
        <v>24</v>
      </c>
      <c r="D20" s="88">
        <v>410</v>
      </c>
      <c r="E20" s="31">
        <v>0</v>
      </c>
      <c r="F20" s="31">
        <v>0</v>
      </c>
      <c r="G20" s="32" t="s">
        <v>21</v>
      </c>
      <c r="H20" s="31">
        <f t="shared" si="0"/>
        <v>410</v>
      </c>
    </row>
    <row r="21" spans="1:8" ht="28.5">
      <c r="A21" s="113">
        <v>5</v>
      </c>
      <c r="B21" s="79" t="s">
        <v>92</v>
      </c>
      <c r="C21" s="81" t="s">
        <v>25</v>
      </c>
      <c r="D21" s="88">
        <v>50</v>
      </c>
      <c r="E21" s="31">
        <v>4</v>
      </c>
      <c r="F21" s="33">
        <v>0</v>
      </c>
      <c r="G21" s="103" t="s">
        <v>225</v>
      </c>
      <c r="H21" s="31">
        <f t="shared" si="0"/>
        <v>46</v>
      </c>
    </row>
    <row r="22" spans="1:8" ht="28.5">
      <c r="A22" s="113">
        <v>6</v>
      </c>
      <c r="B22" s="79" t="s">
        <v>27</v>
      </c>
      <c r="C22" s="81" t="s">
        <v>20</v>
      </c>
      <c r="D22" s="88">
        <v>6156</v>
      </c>
      <c r="E22" s="35">
        <v>0</v>
      </c>
      <c r="F22" s="35">
        <v>0</v>
      </c>
      <c r="G22" s="36" t="s">
        <v>21</v>
      </c>
      <c r="H22" s="35">
        <f>D22-E22+F22</f>
        <v>6156</v>
      </c>
    </row>
    <row r="23" spans="1:8" ht="54">
      <c r="A23" s="113">
        <v>7</v>
      </c>
      <c r="B23" s="79" t="s">
        <v>105</v>
      </c>
      <c r="C23" s="81" t="s">
        <v>24</v>
      </c>
      <c r="D23" s="118">
        <v>25</v>
      </c>
      <c r="E23" s="31">
        <v>0</v>
      </c>
      <c r="F23" s="31">
        <v>0</v>
      </c>
      <c r="G23" s="32" t="s">
        <v>21</v>
      </c>
      <c r="H23" s="33">
        <f t="shared" si="0"/>
        <v>25</v>
      </c>
    </row>
    <row r="24" spans="1:8" ht="28.5">
      <c r="A24" s="113">
        <v>8</v>
      </c>
      <c r="B24" s="79" t="s">
        <v>107</v>
      </c>
      <c r="C24" s="81" t="s">
        <v>24</v>
      </c>
      <c r="D24" s="88">
        <v>274</v>
      </c>
      <c r="E24" s="31">
        <v>0</v>
      </c>
      <c r="F24" s="31">
        <v>0</v>
      </c>
      <c r="G24" s="32" t="s">
        <v>21</v>
      </c>
      <c r="H24" s="33">
        <f t="shared" si="0"/>
        <v>274</v>
      </c>
    </row>
    <row r="25" spans="1:8" ht="36">
      <c r="A25" s="113">
        <v>9</v>
      </c>
      <c r="B25" s="79" t="s">
        <v>108</v>
      </c>
      <c r="C25" s="81" t="s">
        <v>24</v>
      </c>
      <c r="D25" s="118">
        <v>10</v>
      </c>
      <c r="E25" s="31">
        <v>0</v>
      </c>
      <c r="F25" s="31">
        <v>0</v>
      </c>
      <c r="G25" s="32" t="s">
        <v>21</v>
      </c>
      <c r="H25" s="33">
        <f t="shared" si="0"/>
        <v>10</v>
      </c>
    </row>
    <row r="26" spans="1:8" ht="28.5">
      <c r="A26" s="113">
        <v>10</v>
      </c>
      <c r="B26" s="79" t="s">
        <v>109</v>
      </c>
      <c r="C26" s="81" t="s">
        <v>24</v>
      </c>
      <c r="D26" s="118">
        <v>31</v>
      </c>
      <c r="E26" s="31">
        <v>0</v>
      </c>
      <c r="F26" s="31">
        <v>0</v>
      </c>
      <c r="G26" s="32" t="s">
        <v>21</v>
      </c>
      <c r="H26" s="33">
        <f t="shared" si="0"/>
        <v>31</v>
      </c>
    </row>
    <row r="27" spans="1:8" ht="198">
      <c r="A27" s="113">
        <v>11</v>
      </c>
      <c r="B27" s="79" t="s">
        <v>112</v>
      </c>
      <c r="C27" s="81" t="s">
        <v>25</v>
      </c>
      <c r="D27" s="118">
        <v>21</v>
      </c>
      <c r="E27" s="31">
        <v>0</v>
      </c>
      <c r="F27" s="31">
        <v>0</v>
      </c>
      <c r="G27" s="32" t="s">
        <v>21</v>
      </c>
      <c r="H27" s="33">
        <f t="shared" si="0"/>
        <v>21</v>
      </c>
    </row>
    <row r="28" spans="1:8" ht="28.5">
      <c r="A28" s="113">
        <v>12</v>
      </c>
      <c r="B28" s="79" t="s">
        <v>165</v>
      </c>
      <c r="C28" s="81" t="s">
        <v>24</v>
      </c>
      <c r="D28" s="118">
        <v>28</v>
      </c>
      <c r="E28" s="31">
        <v>0</v>
      </c>
      <c r="F28" s="88">
        <v>0</v>
      </c>
      <c r="G28" s="85" t="s">
        <v>21</v>
      </c>
      <c r="H28" s="33">
        <f>D28-E28+F28</f>
        <v>28</v>
      </c>
    </row>
    <row r="29" spans="1:8" ht="36">
      <c r="A29" s="113">
        <v>13</v>
      </c>
      <c r="B29" s="79" t="s">
        <v>164</v>
      </c>
      <c r="C29" s="81" t="s">
        <v>24</v>
      </c>
      <c r="D29" s="118">
        <v>300</v>
      </c>
      <c r="E29" s="31">
        <v>0</v>
      </c>
      <c r="F29" s="88">
        <v>0</v>
      </c>
      <c r="G29" s="85" t="s">
        <v>21</v>
      </c>
      <c r="H29" s="33">
        <f>D29-E29+F29</f>
        <v>300</v>
      </c>
    </row>
    <row r="30" spans="1:8" ht="36">
      <c r="A30" s="113">
        <v>14</v>
      </c>
      <c r="B30" s="79" t="s">
        <v>226</v>
      </c>
      <c r="C30" s="81" t="s">
        <v>24</v>
      </c>
      <c r="D30" s="118">
        <v>0</v>
      </c>
      <c r="E30" s="31">
        <v>0</v>
      </c>
      <c r="F30" s="88">
        <v>116</v>
      </c>
      <c r="G30" s="85" t="s">
        <v>223</v>
      </c>
      <c r="H30" s="33">
        <f>D30-E30+F30</f>
        <v>116</v>
      </c>
    </row>
    <row r="31" spans="1:8" ht="28.5">
      <c r="A31" s="113">
        <v>15</v>
      </c>
      <c r="B31" s="79" t="s">
        <v>110</v>
      </c>
      <c r="C31" s="81" t="s">
        <v>113</v>
      </c>
      <c r="D31" s="100">
        <v>1008</v>
      </c>
      <c r="E31" s="88">
        <v>0</v>
      </c>
      <c r="F31" s="88">
        <v>0</v>
      </c>
      <c r="G31" s="85" t="s">
        <v>21</v>
      </c>
      <c r="H31" s="99">
        <f t="shared" si="0"/>
        <v>1008</v>
      </c>
    </row>
    <row r="32" spans="1:8" ht="28.5">
      <c r="A32" s="113">
        <v>16</v>
      </c>
      <c r="B32" s="79" t="s">
        <v>111</v>
      </c>
      <c r="C32" s="81" t="s">
        <v>113</v>
      </c>
      <c r="D32" s="100">
        <v>4500</v>
      </c>
      <c r="E32" s="31">
        <v>0</v>
      </c>
      <c r="F32" s="31">
        <v>0</v>
      </c>
      <c r="G32" s="32" t="s">
        <v>21</v>
      </c>
      <c r="H32" s="33">
        <f t="shared" si="0"/>
        <v>4500</v>
      </c>
    </row>
    <row r="33" spans="1:8" ht="20.25">
      <c r="A33" s="174" t="s">
        <v>28</v>
      </c>
      <c r="B33" s="174"/>
      <c r="C33" s="174"/>
      <c r="D33" s="117">
        <f>D34</f>
        <v>45</v>
      </c>
      <c r="E33" s="117">
        <f>E34</f>
        <v>0</v>
      </c>
      <c r="F33" s="27">
        <f>F34</f>
        <v>0</v>
      </c>
      <c r="G33" s="28">
        <f>F33-E33</f>
        <v>0</v>
      </c>
      <c r="H33" s="27">
        <f>H34</f>
        <v>45</v>
      </c>
    </row>
    <row r="34" spans="1:8" ht="19.5">
      <c r="A34" s="175" t="s">
        <v>29</v>
      </c>
      <c r="B34" s="175"/>
      <c r="C34" s="175"/>
      <c r="D34" s="27">
        <f>SUM(D35:D36)</f>
        <v>45</v>
      </c>
      <c r="E34" s="27">
        <f>SUM(E35:E36)</f>
        <v>0</v>
      </c>
      <c r="F34" s="27">
        <f>SUM(F35:F36)</f>
        <v>0</v>
      </c>
      <c r="G34" s="27">
        <f>F34-E34</f>
        <v>0</v>
      </c>
      <c r="H34" s="27">
        <f>SUM(H35:H36)</f>
        <v>45</v>
      </c>
    </row>
    <row r="35" spans="1:8" ht="37.5">
      <c r="A35" s="94">
        <v>1</v>
      </c>
      <c r="B35" s="77" t="s">
        <v>114</v>
      </c>
      <c r="C35" s="80" t="s">
        <v>30</v>
      </c>
      <c r="D35" s="88">
        <v>18</v>
      </c>
      <c r="E35" s="31">
        <v>0</v>
      </c>
      <c r="F35" s="31">
        <v>0</v>
      </c>
      <c r="G35" s="38">
        <v>0</v>
      </c>
      <c r="H35" s="31">
        <f>D35-E35+F35</f>
        <v>18</v>
      </c>
    </row>
    <row r="36" spans="1:8" ht="36">
      <c r="A36" s="94">
        <v>2</v>
      </c>
      <c r="B36" s="79" t="s">
        <v>115</v>
      </c>
      <c r="C36" s="80" t="s">
        <v>30</v>
      </c>
      <c r="D36" s="88">
        <v>27</v>
      </c>
      <c r="E36" s="31">
        <v>0</v>
      </c>
      <c r="F36" s="31">
        <v>0</v>
      </c>
      <c r="G36" s="32" t="s">
        <v>21</v>
      </c>
      <c r="H36" s="31">
        <f>D36-E36+F36</f>
        <v>27</v>
      </c>
    </row>
    <row r="37" spans="1:8" ht="20.25">
      <c r="A37" s="172" t="s">
        <v>31</v>
      </c>
      <c r="B37" s="172"/>
      <c r="C37" s="172"/>
      <c r="D37" s="27">
        <f>SUM(D38:D39)</f>
        <v>70</v>
      </c>
      <c r="E37" s="27">
        <f>SUM(E38:E39)</f>
        <v>0</v>
      </c>
      <c r="F37" s="27">
        <f>SUM(F38:F39)</f>
        <v>0</v>
      </c>
      <c r="G37" s="28">
        <f>F37-E37</f>
        <v>0</v>
      </c>
      <c r="H37" s="27">
        <f>SUM(H38:H39)</f>
        <v>70</v>
      </c>
    </row>
    <row r="38" spans="1:8" ht="78" customHeight="1">
      <c r="A38" s="29">
        <v>1</v>
      </c>
      <c r="B38" s="133" t="s">
        <v>116</v>
      </c>
      <c r="C38" s="30" t="s">
        <v>32</v>
      </c>
      <c r="D38" s="88">
        <v>70</v>
      </c>
      <c r="E38" s="31">
        <v>0</v>
      </c>
      <c r="F38" s="31">
        <v>0</v>
      </c>
      <c r="G38" s="34" t="s">
        <v>21</v>
      </c>
      <c r="H38" s="31">
        <f>D38-E38+F38</f>
        <v>70</v>
      </c>
    </row>
    <row r="39" spans="1:8" ht="1.5" customHeight="1" hidden="1">
      <c r="A39" s="29">
        <v>3</v>
      </c>
      <c r="B39" s="119"/>
      <c r="C39" s="30"/>
      <c r="D39" s="31"/>
      <c r="E39" s="31">
        <v>0</v>
      </c>
      <c r="F39" s="31">
        <v>0</v>
      </c>
      <c r="G39" s="32" t="s">
        <v>21</v>
      </c>
      <c r="H39" s="31">
        <f>D39-E39+F39</f>
        <v>0</v>
      </c>
    </row>
    <row r="40" spans="1:8" ht="20.25">
      <c r="A40" s="29"/>
      <c r="B40" s="39" t="s">
        <v>33</v>
      </c>
      <c r="C40" s="26"/>
      <c r="D40" s="116">
        <f>SUM(D41:D92)</f>
        <v>13455</v>
      </c>
      <c r="E40" s="27">
        <f>SUM(E41:E92)</f>
        <v>0</v>
      </c>
      <c r="F40" s="27">
        <f>SUM(F41:F92)</f>
        <v>100</v>
      </c>
      <c r="G40" s="40">
        <f>F40-E40</f>
        <v>100</v>
      </c>
      <c r="H40" s="27">
        <f>SUM(H41:H92)</f>
        <v>13555</v>
      </c>
    </row>
    <row r="41" spans="1:10" ht="54">
      <c r="A41" s="29">
        <v>1</v>
      </c>
      <c r="B41" s="79" t="s">
        <v>194</v>
      </c>
      <c r="C41" s="121" t="s">
        <v>34</v>
      </c>
      <c r="D41" s="124">
        <v>500</v>
      </c>
      <c r="E41" s="115">
        <v>0</v>
      </c>
      <c r="F41" s="88">
        <v>0</v>
      </c>
      <c r="G41" s="34" t="s">
        <v>21</v>
      </c>
      <c r="H41" s="88">
        <f aca="true" t="shared" si="1" ref="H41:H91">D41-E41+F41</f>
        <v>500</v>
      </c>
      <c r="J41" s="78"/>
    </row>
    <row r="42" spans="1:10" ht="72">
      <c r="A42" s="29">
        <v>2</v>
      </c>
      <c r="B42" s="79" t="s">
        <v>172</v>
      </c>
      <c r="C42" s="122" t="s">
        <v>34</v>
      </c>
      <c r="D42" s="124">
        <v>100</v>
      </c>
      <c r="E42" s="114">
        <v>0</v>
      </c>
      <c r="F42" s="35">
        <v>0</v>
      </c>
      <c r="G42" s="36" t="s">
        <v>21</v>
      </c>
      <c r="H42" s="31">
        <f t="shared" si="1"/>
        <v>100</v>
      </c>
      <c r="J42" s="78"/>
    </row>
    <row r="43" spans="1:8" ht="54">
      <c r="A43" s="29">
        <v>3</v>
      </c>
      <c r="B43" s="79" t="s">
        <v>173</v>
      </c>
      <c r="C43" s="121" t="s">
        <v>37</v>
      </c>
      <c r="D43" s="124">
        <v>5</v>
      </c>
      <c r="E43" s="114">
        <v>0</v>
      </c>
      <c r="F43" s="31">
        <v>0</v>
      </c>
      <c r="G43" s="32" t="s">
        <v>21</v>
      </c>
      <c r="H43" s="33">
        <f t="shared" si="1"/>
        <v>5</v>
      </c>
    </row>
    <row r="44" spans="1:8" ht="54">
      <c r="A44" s="29">
        <v>4</v>
      </c>
      <c r="B44" s="125" t="s">
        <v>174</v>
      </c>
      <c r="C44" s="122" t="s">
        <v>37</v>
      </c>
      <c r="D44" s="126">
        <v>16</v>
      </c>
      <c r="E44" s="114">
        <v>0</v>
      </c>
      <c r="F44" s="31">
        <v>0</v>
      </c>
      <c r="G44" s="32" t="s">
        <v>21</v>
      </c>
      <c r="H44" s="31">
        <f t="shared" si="1"/>
        <v>16</v>
      </c>
    </row>
    <row r="45" spans="1:8" ht="54">
      <c r="A45" s="29">
        <v>5</v>
      </c>
      <c r="B45" s="79" t="s">
        <v>175</v>
      </c>
      <c r="C45" s="122" t="s">
        <v>34</v>
      </c>
      <c r="D45" s="126">
        <v>160</v>
      </c>
      <c r="E45" s="114">
        <v>0</v>
      </c>
      <c r="F45" s="31">
        <v>0</v>
      </c>
      <c r="G45" s="32" t="s">
        <v>21</v>
      </c>
      <c r="H45" s="31">
        <f t="shared" si="1"/>
        <v>160</v>
      </c>
    </row>
    <row r="46" spans="1:8" ht="36">
      <c r="A46" s="29">
        <v>6</v>
      </c>
      <c r="B46" s="125" t="s">
        <v>176</v>
      </c>
      <c r="C46" s="122" t="s">
        <v>37</v>
      </c>
      <c r="D46" s="126">
        <v>22</v>
      </c>
      <c r="E46" s="114">
        <v>0</v>
      </c>
      <c r="F46" s="31">
        <v>0</v>
      </c>
      <c r="G46" s="32" t="s">
        <v>21</v>
      </c>
      <c r="H46" s="31">
        <f t="shared" si="1"/>
        <v>22</v>
      </c>
    </row>
    <row r="47" spans="1:8" ht="36">
      <c r="A47" s="29">
        <f aca="true" t="shared" si="2" ref="A47:A91">A46+1</f>
        <v>7</v>
      </c>
      <c r="B47" s="125" t="s">
        <v>177</v>
      </c>
      <c r="C47" s="122" t="s">
        <v>37</v>
      </c>
      <c r="D47" s="126">
        <v>7</v>
      </c>
      <c r="E47" s="114">
        <v>0</v>
      </c>
      <c r="F47" s="31">
        <v>0</v>
      </c>
      <c r="G47" s="32" t="s">
        <v>21</v>
      </c>
      <c r="H47" s="31">
        <f t="shared" si="1"/>
        <v>7</v>
      </c>
    </row>
    <row r="48" spans="1:8" ht="36">
      <c r="A48" s="29">
        <f t="shared" si="2"/>
        <v>8</v>
      </c>
      <c r="B48" s="125" t="s">
        <v>178</v>
      </c>
      <c r="C48" s="122" t="s">
        <v>37</v>
      </c>
      <c r="D48" s="126">
        <v>8</v>
      </c>
      <c r="E48" s="114">
        <v>0</v>
      </c>
      <c r="F48" s="31">
        <v>0</v>
      </c>
      <c r="G48" s="32" t="s">
        <v>21</v>
      </c>
      <c r="H48" s="31">
        <f>D48-E48+F48</f>
        <v>8</v>
      </c>
    </row>
    <row r="49" spans="1:8" ht="36">
      <c r="A49" s="29">
        <f t="shared" si="2"/>
        <v>9</v>
      </c>
      <c r="B49" s="125" t="s">
        <v>179</v>
      </c>
      <c r="C49" s="122" t="s">
        <v>37</v>
      </c>
      <c r="D49" s="126">
        <v>24</v>
      </c>
      <c r="E49" s="114">
        <v>0</v>
      </c>
      <c r="F49" s="31">
        <v>0</v>
      </c>
      <c r="G49" s="32" t="s">
        <v>21</v>
      </c>
      <c r="H49" s="31">
        <f>D49-E49+F49</f>
        <v>24</v>
      </c>
    </row>
    <row r="50" spans="1:8" ht="36">
      <c r="A50" s="29">
        <f t="shared" si="2"/>
        <v>10</v>
      </c>
      <c r="B50" s="125" t="s">
        <v>180</v>
      </c>
      <c r="C50" s="121" t="s">
        <v>37</v>
      </c>
      <c r="D50" s="126">
        <v>10</v>
      </c>
      <c r="E50" s="114">
        <v>0</v>
      </c>
      <c r="F50" s="31">
        <v>0</v>
      </c>
      <c r="G50" s="32" t="s">
        <v>21</v>
      </c>
      <c r="H50" s="31">
        <f t="shared" si="1"/>
        <v>10</v>
      </c>
    </row>
    <row r="51" spans="1:8" ht="36">
      <c r="A51" s="29">
        <f t="shared" si="2"/>
        <v>11</v>
      </c>
      <c r="B51" s="125" t="s">
        <v>181</v>
      </c>
      <c r="C51" s="121" t="s">
        <v>37</v>
      </c>
      <c r="D51" s="127">
        <v>45</v>
      </c>
      <c r="E51" s="114">
        <v>0</v>
      </c>
      <c r="F51" s="31">
        <v>0</v>
      </c>
      <c r="G51" s="32" t="s">
        <v>21</v>
      </c>
      <c r="H51" s="31">
        <f t="shared" si="1"/>
        <v>45</v>
      </c>
    </row>
    <row r="52" spans="1:8" ht="90">
      <c r="A52" s="29">
        <f t="shared" si="2"/>
        <v>12</v>
      </c>
      <c r="B52" s="128" t="s">
        <v>182</v>
      </c>
      <c r="C52" s="122" t="s">
        <v>36</v>
      </c>
      <c r="D52" s="129">
        <v>170</v>
      </c>
      <c r="E52" s="114">
        <v>0</v>
      </c>
      <c r="F52" s="31">
        <v>0</v>
      </c>
      <c r="G52" s="32" t="s">
        <v>21</v>
      </c>
      <c r="H52" s="31">
        <f t="shared" si="1"/>
        <v>170</v>
      </c>
    </row>
    <row r="53" spans="1:8" ht="54">
      <c r="A53" s="29">
        <f t="shared" si="2"/>
        <v>13</v>
      </c>
      <c r="B53" s="128" t="s">
        <v>183</v>
      </c>
      <c r="C53" s="121" t="s">
        <v>37</v>
      </c>
      <c r="D53" s="129">
        <v>18</v>
      </c>
      <c r="E53" s="114">
        <v>0</v>
      </c>
      <c r="F53" s="31">
        <v>0</v>
      </c>
      <c r="G53" s="32" t="s">
        <v>21</v>
      </c>
      <c r="H53" s="31">
        <f t="shared" si="1"/>
        <v>18</v>
      </c>
    </row>
    <row r="54" spans="1:8" ht="36">
      <c r="A54" s="29">
        <f t="shared" si="2"/>
        <v>14</v>
      </c>
      <c r="B54" s="128" t="s">
        <v>184</v>
      </c>
      <c r="C54" s="121" t="s">
        <v>37</v>
      </c>
      <c r="D54" s="129">
        <v>6</v>
      </c>
      <c r="E54" s="114">
        <v>0</v>
      </c>
      <c r="F54" s="31">
        <v>0</v>
      </c>
      <c r="G54" s="34" t="s">
        <v>21</v>
      </c>
      <c r="H54" s="31">
        <f t="shared" si="1"/>
        <v>6</v>
      </c>
    </row>
    <row r="55" spans="1:8" ht="36">
      <c r="A55" s="29">
        <f t="shared" si="2"/>
        <v>15</v>
      </c>
      <c r="B55" s="128" t="s">
        <v>185</v>
      </c>
      <c r="C55" s="121" t="s">
        <v>37</v>
      </c>
      <c r="D55" s="129">
        <v>10</v>
      </c>
      <c r="E55" s="114">
        <v>0</v>
      </c>
      <c r="F55" s="31">
        <v>0</v>
      </c>
      <c r="G55" s="72" t="s">
        <v>21</v>
      </c>
      <c r="H55" s="31">
        <f t="shared" si="1"/>
        <v>10</v>
      </c>
    </row>
    <row r="56" spans="1:8" ht="162">
      <c r="A56" s="29">
        <f t="shared" si="2"/>
        <v>16</v>
      </c>
      <c r="B56" s="130" t="s">
        <v>117</v>
      </c>
      <c r="C56" s="122" t="s">
        <v>36</v>
      </c>
      <c r="D56" s="129">
        <v>60</v>
      </c>
      <c r="E56" s="114">
        <v>0</v>
      </c>
      <c r="F56" s="31">
        <v>0</v>
      </c>
      <c r="G56" s="32" t="s">
        <v>21</v>
      </c>
      <c r="H56" s="31">
        <f t="shared" si="1"/>
        <v>60</v>
      </c>
    </row>
    <row r="57" spans="1:8" ht="36">
      <c r="A57" s="29">
        <f t="shared" si="2"/>
        <v>17</v>
      </c>
      <c r="B57" s="125" t="s">
        <v>186</v>
      </c>
      <c r="C57" s="121" t="s">
        <v>37</v>
      </c>
      <c r="D57" s="129">
        <v>5</v>
      </c>
      <c r="E57" s="114">
        <v>0</v>
      </c>
      <c r="F57" s="31">
        <v>0</v>
      </c>
      <c r="G57" s="32" t="s">
        <v>21</v>
      </c>
      <c r="H57" s="31">
        <f t="shared" si="1"/>
        <v>5</v>
      </c>
    </row>
    <row r="58" spans="1:8" ht="36">
      <c r="A58" s="29">
        <f t="shared" si="2"/>
        <v>18</v>
      </c>
      <c r="B58" s="125" t="s">
        <v>187</v>
      </c>
      <c r="C58" s="121" t="s">
        <v>37</v>
      </c>
      <c r="D58" s="129">
        <v>5</v>
      </c>
      <c r="E58" s="114">
        <v>0</v>
      </c>
      <c r="F58" s="31">
        <v>0</v>
      </c>
      <c r="G58" s="32" t="s">
        <v>21</v>
      </c>
      <c r="H58" s="31">
        <f t="shared" si="1"/>
        <v>5</v>
      </c>
    </row>
    <row r="59" spans="1:8" ht="28.5">
      <c r="A59" s="29">
        <f t="shared" si="2"/>
        <v>19</v>
      </c>
      <c r="B59" s="125" t="s">
        <v>188</v>
      </c>
      <c r="C59" s="122" t="s">
        <v>37</v>
      </c>
      <c r="D59" s="129">
        <v>3</v>
      </c>
      <c r="E59" s="114">
        <v>0</v>
      </c>
      <c r="F59" s="31">
        <v>0</v>
      </c>
      <c r="G59" s="32" t="s">
        <v>21</v>
      </c>
      <c r="H59" s="31">
        <f t="shared" si="1"/>
        <v>3</v>
      </c>
    </row>
    <row r="60" spans="1:8" ht="37.5" customHeight="1">
      <c r="A60" s="29">
        <f t="shared" si="2"/>
        <v>20</v>
      </c>
      <c r="B60" s="125" t="s">
        <v>189</v>
      </c>
      <c r="C60" s="122" t="s">
        <v>35</v>
      </c>
      <c r="D60" s="129">
        <v>227</v>
      </c>
      <c r="E60" s="114">
        <v>0</v>
      </c>
      <c r="F60" s="31">
        <v>0</v>
      </c>
      <c r="G60" s="32" t="s">
        <v>21</v>
      </c>
      <c r="H60" s="31">
        <f t="shared" si="1"/>
        <v>227</v>
      </c>
    </row>
    <row r="61" spans="1:8" ht="37.5" customHeight="1">
      <c r="A61" s="29">
        <f t="shared" si="2"/>
        <v>21</v>
      </c>
      <c r="B61" s="125" t="s">
        <v>190</v>
      </c>
      <c r="C61" s="122" t="s">
        <v>37</v>
      </c>
      <c r="D61" s="131">
        <v>71</v>
      </c>
      <c r="E61" s="114">
        <v>0</v>
      </c>
      <c r="F61" s="31">
        <v>0</v>
      </c>
      <c r="G61" s="32" t="s">
        <v>21</v>
      </c>
      <c r="H61" s="31">
        <f t="shared" si="1"/>
        <v>71</v>
      </c>
    </row>
    <row r="62" spans="1:8" ht="37.5" customHeight="1">
      <c r="A62" s="29">
        <f t="shared" si="2"/>
        <v>22</v>
      </c>
      <c r="B62" s="125" t="s">
        <v>170</v>
      </c>
      <c r="C62" s="122" t="s">
        <v>37</v>
      </c>
      <c r="D62" s="131">
        <v>34</v>
      </c>
      <c r="E62" s="114">
        <v>0</v>
      </c>
      <c r="F62" s="88">
        <v>0</v>
      </c>
      <c r="G62" s="85" t="s">
        <v>21</v>
      </c>
      <c r="H62" s="31">
        <f>D62-E62+F62</f>
        <v>34</v>
      </c>
    </row>
    <row r="63" spans="1:8" ht="60" customHeight="1">
      <c r="A63" s="29">
        <f t="shared" si="2"/>
        <v>23</v>
      </c>
      <c r="B63" s="79" t="s">
        <v>193</v>
      </c>
      <c r="C63" s="122" t="s">
        <v>38</v>
      </c>
      <c r="D63" s="124">
        <v>10098</v>
      </c>
      <c r="E63" s="114">
        <v>0</v>
      </c>
      <c r="F63" s="31">
        <v>0</v>
      </c>
      <c r="G63" s="32" t="s">
        <v>21</v>
      </c>
      <c r="H63" s="31">
        <f t="shared" si="1"/>
        <v>10098</v>
      </c>
    </row>
    <row r="64" spans="1:8" ht="108">
      <c r="A64" s="29">
        <f t="shared" si="2"/>
        <v>24</v>
      </c>
      <c r="B64" s="125" t="s">
        <v>191</v>
      </c>
      <c r="C64" s="122" t="s">
        <v>39</v>
      </c>
      <c r="D64" s="124">
        <v>59</v>
      </c>
      <c r="E64" s="114">
        <v>0</v>
      </c>
      <c r="F64" s="31">
        <v>0</v>
      </c>
      <c r="G64" s="32" t="s">
        <v>21</v>
      </c>
      <c r="H64" s="31">
        <f t="shared" si="1"/>
        <v>59</v>
      </c>
    </row>
    <row r="65" spans="1:8" ht="108">
      <c r="A65" s="29">
        <f t="shared" si="2"/>
        <v>25</v>
      </c>
      <c r="B65" s="125" t="s">
        <v>192</v>
      </c>
      <c r="C65" s="122" t="s">
        <v>39</v>
      </c>
      <c r="D65" s="124">
        <v>7</v>
      </c>
      <c r="E65" s="114">
        <v>0</v>
      </c>
      <c r="F65" s="31">
        <v>0</v>
      </c>
      <c r="G65" s="32" t="s">
        <v>21</v>
      </c>
      <c r="H65" s="31">
        <f t="shared" si="1"/>
        <v>7</v>
      </c>
    </row>
    <row r="66" spans="1:8" ht="72">
      <c r="A66" s="29">
        <f t="shared" si="2"/>
        <v>26</v>
      </c>
      <c r="B66" s="132" t="s">
        <v>219</v>
      </c>
      <c r="C66" s="122" t="s">
        <v>39</v>
      </c>
      <c r="D66" s="124">
        <v>128</v>
      </c>
      <c r="E66" s="115">
        <v>0</v>
      </c>
      <c r="F66" s="88">
        <v>0</v>
      </c>
      <c r="G66" s="85" t="s">
        <v>21</v>
      </c>
      <c r="H66" s="31">
        <f t="shared" si="1"/>
        <v>128</v>
      </c>
    </row>
    <row r="67" spans="1:8" ht="59.25" customHeight="1">
      <c r="A67" s="29">
        <f t="shared" si="2"/>
        <v>27</v>
      </c>
      <c r="B67" s="132" t="s">
        <v>195</v>
      </c>
      <c r="C67" s="122" t="s">
        <v>38</v>
      </c>
      <c r="D67" s="124">
        <v>1200</v>
      </c>
      <c r="E67" s="115">
        <v>0</v>
      </c>
      <c r="F67" s="88">
        <v>0</v>
      </c>
      <c r="G67" s="85" t="s">
        <v>21</v>
      </c>
      <c r="H67" s="31">
        <f t="shared" si="1"/>
        <v>1200</v>
      </c>
    </row>
    <row r="68" spans="1:8" ht="36">
      <c r="A68" s="29">
        <f t="shared" si="2"/>
        <v>28</v>
      </c>
      <c r="B68" s="125" t="s">
        <v>196</v>
      </c>
      <c r="C68" s="122" t="s">
        <v>39</v>
      </c>
      <c r="D68" s="124">
        <v>29</v>
      </c>
      <c r="E68" s="115">
        <v>0</v>
      </c>
      <c r="F68" s="88">
        <v>0</v>
      </c>
      <c r="G68" s="85" t="s">
        <v>21</v>
      </c>
      <c r="H68" s="31">
        <f>D68-E68+F68</f>
        <v>29</v>
      </c>
    </row>
    <row r="69" spans="1:8" ht="72">
      <c r="A69" s="29">
        <f t="shared" si="2"/>
        <v>29</v>
      </c>
      <c r="B69" s="125" t="s">
        <v>218</v>
      </c>
      <c r="C69" s="122" t="s">
        <v>161</v>
      </c>
      <c r="D69" s="124">
        <v>62</v>
      </c>
      <c r="E69" s="115">
        <v>0</v>
      </c>
      <c r="F69" s="88">
        <v>100</v>
      </c>
      <c r="G69" s="85" t="s">
        <v>227</v>
      </c>
      <c r="H69" s="31">
        <f>D69-E69+F69</f>
        <v>162</v>
      </c>
    </row>
    <row r="70" spans="1:8" ht="36">
      <c r="A70" s="29">
        <f t="shared" si="2"/>
        <v>30</v>
      </c>
      <c r="B70" s="125" t="s">
        <v>197</v>
      </c>
      <c r="C70" s="122" t="s">
        <v>39</v>
      </c>
      <c r="D70" s="124">
        <v>5</v>
      </c>
      <c r="E70" s="115">
        <v>0</v>
      </c>
      <c r="F70" s="88">
        <v>0</v>
      </c>
      <c r="G70" s="85" t="s">
        <v>21</v>
      </c>
      <c r="H70" s="31">
        <f>D70-E70+F70</f>
        <v>5</v>
      </c>
    </row>
    <row r="71" spans="1:8" ht="36">
      <c r="A71" s="29">
        <f t="shared" si="2"/>
        <v>31</v>
      </c>
      <c r="B71" s="125" t="s">
        <v>198</v>
      </c>
      <c r="C71" s="122" t="s">
        <v>39</v>
      </c>
      <c r="D71" s="124">
        <v>10</v>
      </c>
      <c r="E71" s="115">
        <v>0</v>
      </c>
      <c r="F71" s="88">
        <v>0</v>
      </c>
      <c r="G71" s="85" t="s">
        <v>21</v>
      </c>
      <c r="H71" s="31">
        <f>D71-E71+F71</f>
        <v>10</v>
      </c>
    </row>
    <row r="72" spans="1:8" ht="72">
      <c r="A72" s="29">
        <f t="shared" si="2"/>
        <v>32</v>
      </c>
      <c r="B72" s="79" t="s">
        <v>199</v>
      </c>
      <c r="C72" s="122" t="s">
        <v>118</v>
      </c>
      <c r="D72" s="124">
        <v>30</v>
      </c>
      <c r="E72" s="114">
        <v>0</v>
      </c>
      <c r="F72" s="31">
        <v>0</v>
      </c>
      <c r="G72" s="36" t="s">
        <v>21</v>
      </c>
      <c r="H72" s="31">
        <f t="shared" si="1"/>
        <v>30</v>
      </c>
    </row>
    <row r="73" spans="1:8" ht="36">
      <c r="A73" s="29">
        <f t="shared" si="2"/>
        <v>33</v>
      </c>
      <c r="B73" s="79" t="s">
        <v>200</v>
      </c>
      <c r="C73" s="122" t="s">
        <v>41</v>
      </c>
      <c r="D73" s="124">
        <v>10</v>
      </c>
      <c r="E73" s="114">
        <v>0</v>
      </c>
      <c r="F73" s="31">
        <v>0</v>
      </c>
      <c r="G73" s="32" t="s">
        <v>21</v>
      </c>
      <c r="H73" s="31">
        <f t="shared" si="1"/>
        <v>10</v>
      </c>
    </row>
    <row r="74" spans="1:8" ht="36">
      <c r="A74" s="29">
        <f t="shared" si="2"/>
        <v>34</v>
      </c>
      <c r="B74" s="79" t="s">
        <v>201</v>
      </c>
      <c r="C74" s="122" t="s">
        <v>41</v>
      </c>
      <c r="D74" s="124">
        <v>12</v>
      </c>
      <c r="E74" s="115">
        <v>0</v>
      </c>
      <c r="F74" s="88">
        <v>0</v>
      </c>
      <c r="G74" s="85" t="s">
        <v>21</v>
      </c>
      <c r="H74" s="88">
        <f t="shared" si="1"/>
        <v>12</v>
      </c>
    </row>
    <row r="75" spans="1:8" ht="36">
      <c r="A75" s="29">
        <f t="shared" si="2"/>
        <v>35</v>
      </c>
      <c r="B75" s="79" t="s">
        <v>202</v>
      </c>
      <c r="C75" s="122" t="s">
        <v>41</v>
      </c>
      <c r="D75" s="124">
        <v>12</v>
      </c>
      <c r="E75" s="115">
        <v>0</v>
      </c>
      <c r="F75" s="88">
        <v>0</v>
      </c>
      <c r="G75" s="85" t="s">
        <v>21</v>
      </c>
      <c r="H75" s="88">
        <f t="shared" si="1"/>
        <v>12</v>
      </c>
    </row>
    <row r="76" spans="1:8" ht="36">
      <c r="A76" s="29">
        <f t="shared" si="2"/>
        <v>36</v>
      </c>
      <c r="B76" s="79" t="s">
        <v>203</v>
      </c>
      <c r="C76" s="122" t="s">
        <v>41</v>
      </c>
      <c r="D76" s="124">
        <v>4</v>
      </c>
      <c r="E76" s="114">
        <v>0</v>
      </c>
      <c r="F76" s="31">
        <v>0</v>
      </c>
      <c r="G76" s="85" t="s">
        <v>21</v>
      </c>
      <c r="H76" s="31">
        <f t="shared" si="1"/>
        <v>4</v>
      </c>
    </row>
    <row r="77" spans="1:8" ht="36">
      <c r="A77" s="29">
        <f t="shared" si="2"/>
        <v>37</v>
      </c>
      <c r="B77" s="79" t="s">
        <v>204</v>
      </c>
      <c r="C77" s="122" t="s">
        <v>41</v>
      </c>
      <c r="D77" s="124">
        <v>18</v>
      </c>
      <c r="E77" s="115">
        <v>0</v>
      </c>
      <c r="F77" s="88">
        <v>0</v>
      </c>
      <c r="G77" s="85" t="s">
        <v>21</v>
      </c>
      <c r="H77" s="88">
        <f>D77-E77+F77</f>
        <v>18</v>
      </c>
    </row>
    <row r="78" spans="1:8" ht="36">
      <c r="A78" s="29">
        <f t="shared" si="2"/>
        <v>38</v>
      </c>
      <c r="B78" s="79" t="s">
        <v>205</v>
      </c>
      <c r="C78" s="122" t="s">
        <v>41</v>
      </c>
      <c r="D78" s="124">
        <v>8</v>
      </c>
      <c r="E78" s="115">
        <v>0</v>
      </c>
      <c r="F78" s="88">
        <v>0</v>
      </c>
      <c r="G78" s="85" t="s">
        <v>21</v>
      </c>
      <c r="H78" s="88">
        <f>D78-E78+F78</f>
        <v>8</v>
      </c>
    </row>
    <row r="79" spans="1:8" ht="36">
      <c r="A79" s="29">
        <f t="shared" si="2"/>
        <v>39</v>
      </c>
      <c r="B79" s="79" t="s">
        <v>206</v>
      </c>
      <c r="C79" s="122" t="s">
        <v>41</v>
      </c>
      <c r="D79" s="124">
        <v>8</v>
      </c>
      <c r="E79" s="114">
        <v>0</v>
      </c>
      <c r="F79" s="31">
        <v>0</v>
      </c>
      <c r="G79" s="36" t="s">
        <v>21</v>
      </c>
      <c r="H79" s="31">
        <f t="shared" si="1"/>
        <v>8</v>
      </c>
    </row>
    <row r="80" spans="1:8" ht="36">
      <c r="A80" s="29">
        <f t="shared" si="2"/>
        <v>40</v>
      </c>
      <c r="B80" s="125" t="s">
        <v>207</v>
      </c>
      <c r="C80" s="122" t="s">
        <v>41</v>
      </c>
      <c r="D80" s="124">
        <v>25</v>
      </c>
      <c r="E80" s="114">
        <v>0</v>
      </c>
      <c r="F80" s="31">
        <v>0</v>
      </c>
      <c r="G80" s="32" t="s">
        <v>21</v>
      </c>
      <c r="H80" s="31">
        <f>D80-E80+F80</f>
        <v>25</v>
      </c>
    </row>
    <row r="81" spans="1:8" ht="36">
      <c r="A81" s="29">
        <f t="shared" si="2"/>
        <v>41</v>
      </c>
      <c r="B81" s="125" t="s">
        <v>208</v>
      </c>
      <c r="C81" s="122" t="s">
        <v>41</v>
      </c>
      <c r="D81" s="124">
        <v>9</v>
      </c>
      <c r="E81" s="114">
        <v>0</v>
      </c>
      <c r="F81" s="31">
        <v>0</v>
      </c>
      <c r="G81" s="32" t="s">
        <v>21</v>
      </c>
      <c r="H81" s="31">
        <f t="shared" si="1"/>
        <v>9</v>
      </c>
    </row>
    <row r="82" spans="1:8" ht="36">
      <c r="A82" s="29">
        <f t="shared" si="2"/>
        <v>42</v>
      </c>
      <c r="B82" s="125" t="s">
        <v>209</v>
      </c>
      <c r="C82" s="122" t="s">
        <v>41</v>
      </c>
      <c r="D82" s="124">
        <v>27</v>
      </c>
      <c r="E82" s="114">
        <v>0</v>
      </c>
      <c r="F82" s="31">
        <v>0</v>
      </c>
      <c r="G82" s="85" t="s">
        <v>21</v>
      </c>
      <c r="H82" s="31">
        <f>D82-E82+F82</f>
        <v>27</v>
      </c>
    </row>
    <row r="83" spans="1:8" ht="36">
      <c r="A83" s="29">
        <f t="shared" si="2"/>
        <v>43</v>
      </c>
      <c r="B83" s="125" t="s">
        <v>171</v>
      </c>
      <c r="C83" s="122" t="s">
        <v>41</v>
      </c>
      <c r="D83" s="124">
        <v>3</v>
      </c>
      <c r="E83" s="114">
        <v>0</v>
      </c>
      <c r="F83" s="31">
        <v>0</v>
      </c>
      <c r="G83" s="85" t="s">
        <v>21</v>
      </c>
      <c r="H83" s="31">
        <f>D83-E83+F83</f>
        <v>3</v>
      </c>
    </row>
    <row r="84" spans="1:8" ht="36">
      <c r="A84" s="29">
        <f t="shared" si="2"/>
        <v>44</v>
      </c>
      <c r="B84" s="125" t="s">
        <v>210</v>
      </c>
      <c r="C84" s="122" t="s">
        <v>41</v>
      </c>
      <c r="D84" s="124">
        <v>11</v>
      </c>
      <c r="E84" s="114">
        <v>0</v>
      </c>
      <c r="F84" s="31">
        <v>0</v>
      </c>
      <c r="G84" s="32" t="s">
        <v>21</v>
      </c>
      <c r="H84" s="31">
        <f t="shared" si="1"/>
        <v>11</v>
      </c>
    </row>
    <row r="85" spans="1:8" ht="36">
      <c r="A85" s="29">
        <f t="shared" si="2"/>
        <v>45</v>
      </c>
      <c r="B85" s="125" t="s">
        <v>211</v>
      </c>
      <c r="C85" s="122" t="s">
        <v>41</v>
      </c>
      <c r="D85" s="124">
        <v>3</v>
      </c>
      <c r="E85" s="114">
        <v>0</v>
      </c>
      <c r="F85" s="31">
        <v>0</v>
      </c>
      <c r="G85" s="32" t="s">
        <v>21</v>
      </c>
      <c r="H85" s="31">
        <f t="shared" si="1"/>
        <v>3</v>
      </c>
    </row>
    <row r="86" spans="1:8" ht="36">
      <c r="A86" s="29">
        <f t="shared" si="2"/>
        <v>46</v>
      </c>
      <c r="B86" s="125" t="s">
        <v>212</v>
      </c>
      <c r="C86" s="122" t="s">
        <v>41</v>
      </c>
      <c r="D86" s="124">
        <v>5</v>
      </c>
      <c r="E86" s="115">
        <v>0</v>
      </c>
      <c r="F86" s="88">
        <v>0</v>
      </c>
      <c r="G86" s="85" t="s">
        <v>21</v>
      </c>
      <c r="H86" s="88">
        <f>D86-E86+F86</f>
        <v>5</v>
      </c>
    </row>
    <row r="87" spans="1:8" ht="36">
      <c r="A87" s="29">
        <f t="shared" si="2"/>
        <v>47</v>
      </c>
      <c r="B87" s="125" t="s">
        <v>213</v>
      </c>
      <c r="C87" s="122" t="s">
        <v>41</v>
      </c>
      <c r="D87" s="124">
        <v>7</v>
      </c>
      <c r="E87" s="114">
        <v>0</v>
      </c>
      <c r="F87" s="31">
        <v>0</v>
      </c>
      <c r="G87" s="32" t="s">
        <v>21</v>
      </c>
      <c r="H87" s="31">
        <f t="shared" si="1"/>
        <v>7</v>
      </c>
    </row>
    <row r="88" spans="1:8" ht="36">
      <c r="A88" s="29">
        <f t="shared" si="2"/>
        <v>48</v>
      </c>
      <c r="B88" s="79" t="s">
        <v>214</v>
      </c>
      <c r="C88" s="122" t="s">
        <v>41</v>
      </c>
      <c r="D88" s="124">
        <v>10</v>
      </c>
      <c r="E88" s="114">
        <v>0</v>
      </c>
      <c r="F88" s="31">
        <v>0</v>
      </c>
      <c r="G88" s="32" t="s">
        <v>21</v>
      </c>
      <c r="H88" s="31">
        <f>D88-E88+F88</f>
        <v>10</v>
      </c>
    </row>
    <row r="89" spans="1:8" ht="36">
      <c r="A89" s="29">
        <f t="shared" si="2"/>
        <v>49</v>
      </c>
      <c r="B89" s="79" t="s">
        <v>215</v>
      </c>
      <c r="C89" s="122" t="s">
        <v>41</v>
      </c>
      <c r="D89" s="124">
        <v>10</v>
      </c>
      <c r="E89" s="114">
        <v>0</v>
      </c>
      <c r="F89" s="31">
        <v>0</v>
      </c>
      <c r="G89" s="32" t="s">
        <v>21</v>
      </c>
      <c r="H89" s="31">
        <f>D89-E89+F89</f>
        <v>10</v>
      </c>
    </row>
    <row r="90" spans="1:8" ht="36">
      <c r="A90" s="29">
        <f t="shared" si="2"/>
        <v>50</v>
      </c>
      <c r="B90" s="79" t="s">
        <v>216</v>
      </c>
      <c r="C90" s="122" t="s">
        <v>40</v>
      </c>
      <c r="D90" s="124">
        <v>125</v>
      </c>
      <c r="E90" s="114">
        <v>0</v>
      </c>
      <c r="F90" s="31">
        <v>0</v>
      </c>
      <c r="G90" s="32" t="s">
        <v>21</v>
      </c>
      <c r="H90" s="31">
        <f>D90-E90+F90</f>
        <v>125</v>
      </c>
    </row>
    <row r="91" spans="1:8" ht="35.25" customHeight="1">
      <c r="A91" s="29">
        <f t="shared" si="2"/>
        <v>51</v>
      </c>
      <c r="B91" s="79" t="s">
        <v>217</v>
      </c>
      <c r="C91" s="122" t="s">
        <v>41</v>
      </c>
      <c r="D91" s="124">
        <v>14</v>
      </c>
      <c r="E91" s="114">
        <v>0</v>
      </c>
      <c r="F91" s="31">
        <v>0</v>
      </c>
      <c r="G91" s="32" t="s">
        <v>21</v>
      </c>
      <c r="H91" s="31">
        <f t="shared" si="1"/>
        <v>14</v>
      </c>
    </row>
    <row r="92" spans="1:8" ht="30.75" customHeight="1" hidden="1">
      <c r="A92" s="82"/>
      <c r="B92" s="120"/>
      <c r="C92" s="83"/>
      <c r="D92" s="123"/>
      <c r="E92" s="31">
        <v>0</v>
      </c>
      <c r="F92" s="31">
        <v>0</v>
      </c>
      <c r="G92" s="32" t="s">
        <v>21</v>
      </c>
      <c r="H92" s="31">
        <f>D92-E92+F92</f>
        <v>0</v>
      </c>
    </row>
    <row r="93" spans="1:8" ht="20.25">
      <c r="A93" s="172" t="s">
        <v>93</v>
      </c>
      <c r="B93" s="172"/>
      <c r="C93" s="172"/>
      <c r="D93" s="42">
        <f>D94</f>
        <v>517</v>
      </c>
      <c r="E93" s="42">
        <f>E94</f>
        <v>0</v>
      </c>
      <c r="F93" s="42">
        <f>F94</f>
        <v>0</v>
      </c>
      <c r="G93" s="28">
        <f>F93-E93</f>
        <v>0</v>
      </c>
      <c r="H93" s="42">
        <f>H94</f>
        <v>517</v>
      </c>
    </row>
    <row r="94" spans="1:8" ht="19.5">
      <c r="A94" s="176" t="s">
        <v>94</v>
      </c>
      <c r="B94" s="176"/>
      <c r="C94" s="176"/>
      <c r="D94" s="27">
        <f>SUM(D95:D96)</f>
        <v>517</v>
      </c>
      <c r="E94" s="27">
        <f>SUM(E95:E96)</f>
        <v>0</v>
      </c>
      <c r="F94" s="27">
        <f>SUM(F95:F96)</f>
        <v>0</v>
      </c>
      <c r="G94" s="27">
        <f>F94-E94</f>
        <v>0</v>
      </c>
      <c r="H94" s="27">
        <f>SUM(H95:H96)</f>
        <v>517</v>
      </c>
    </row>
    <row r="95" spans="1:8" ht="37.5">
      <c r="A95" s="29">
        <v>1</v>
      </c>
      <c r="B95" s="41" t="s">
        <v>119</v>
      </c>
      <c r="C95" s="52" t="s">
        <v>95</v>
      </c>
      <c r="D95" s="31">
        <v>1</v>
      </c>
      <c r="E95" s="44">
        <v>0</v>
      </c>
      <c r="F95" s="33">
        <v>0</v>
      </c>
      <c r="G95" s="36" t="s">
        <v>21</v>
      </c>
      <c r="H95" s="31">
        <f>D95-E95+F95</f>
        <v>1</v>
      </c>
    </row>
    <row r="96" spans="1:8" ht="56.25">
      <c r="A96" s="29">
        <v>2</v>
      </c>
      <c r="B96" s="41" t="s">
        <v>167</v>
      </c>
      <c r="C96" s="52" t="s">
        <v>168</v>
      </c>
      <c r="D96" s="31">
        <v>516</v>
      </c>
      <c r="E96" s="44">
        <v>0</v>
      </c>
      <c r="F96" s="33">
        <v>0</v>
      </c>
      <c r="G96" s="85" t="s">
        <v>21</v>
      </c>
      <c r="H96" s="31">
        <f>D96-E96+F96</f>
        <v>516</v>
      </c>
    </row>
    <row r="97" spans="1:8" ht="20.25">
      <c r="A97" s="172" t="s">
        <v>42</v>
      </c>
      <c r="B97" s="172"/>
      <c r="C97" s="172"/>
      <c r="D97" s="42">
        <f>D98+D109+D112</f>
        <v>25670</v>
      </c>
      <c r="E97" s="42">
        <f>E98+E109+E112</f>
        <v>0</v>
      </c>
      <c r="F97" s="42">
        <f>F98+F109+F112</f>
        <v>0</v>
      </c>
      <c r="G97" s="28">
        <f>F97-E97</f>
        <v>0</v>
      </c>
      <c r="H97" s="42">
        <f>H98+H109+H112</f>
        <v>25670</v>
      </c>
    </row>
    <row r="98" spans="1:8" ht="19.5" customHeight="1">
      <c r="A98" s="176" t="s">
        <v>43</v>
      </c>
      <c r="B98" s="176"/>
      <c r="C98" s="176"/>
      <c r="D98" s="27">
        <f>SUM(D99:D108)</f>
        <v>25561</v>
      </c>
      <c r="E98" s="27">
        <f>SUM(E99:E108)</f>
        <v>0</v>
      </c>
      <c r="F98" s="43">
        <f>SUM(F99:F108)</f>
        <v>0</v>
      </c>
      <c r="G98" s="27">
        <f>F98-E98</f>
        <v>0</v>
      </c>
      <c r="H98" s="27">
        <f>SUM(H99:H108)</f>
        <v>25561</v>
      </c>
    </row>
    <row r="99" spans="1:10" ht="75">
      <c r="A99" s="29">
        <v>1</v>
      </c>
      <c r="B99" s="102" t="s">
        <v>44</v>
      </c>
      <c r="C99" s="80" t="s">
        <v>45</v>
      </c>
      <c r="D99" s="88">
        <v>1400</v>
      </c>
      <c r="E99" s="98">
        <v>0</v>
      </c>
      <c r="F99" s="99">
        <v>0</v>
      </c>
      <c r="G99" s="85" t="s">
        <v>21</v>
      </c>
      <c r="H99" s="88">
        <f aca="true" t="shared" si="3" ref="H99:H107">D99-E99+F99</f>
        <v>1400</v>
      </c>
      <c r="J99" s="78"/>
    </row>
    <row r="100" spans="1:8" ht="93.75">
      <c r="A100" s="29">
        <v>2</v>
      </c>
      <c r="B100" s="97" t="s">
        <v>46</v>
      </c>
      <c r="C100" s="80" t="s">
        <v>45</v>
      </c>
      <c r="D100" s="88">
        <v>10</v>
      </c>
      <c r="E100" s="45">
        <v>0</v>
      </c>
      <c r="F100" s="33">
        <v>0</v>
      </c>
      <c r="G100" s="32" t="s">
        <v>21</v>
      </c>
      <c r="H100" s="31">
        <f t="shared" si="3"/>
        <v>10</v>
      </c>
    </row>
    <row r="101" spans="1:8" ht="28.5">
      <c r="A101" s="113">
        <v>3</v>
      </c>
      <c r="B101" s="97" t="s">
        <v>120</v>
      </c>
      <c r="C101" s="80" t="s">
        <v>45</v>
      </c>
      <c r="D101" s="88">
        <v>15553</v>
      </c>
      <c r="E101" s="134">
        <v>0</v>
      </c>
      <c r="F101" s="99">
        <v>0</v>
      </c>
      <c r="G101" s="32" t="s">
        <v>21</v>
      </c>
      <c r="H101" s="88">
        <f t="shared" si="3"/>
        <v>15553</v>
      </c>
    </row>
    <row r="102" spans="1:10" ht="37.5">
      <c r="A102" s="113">
        <v>4</v>
      </c>
      <c r="B102" s="138" t="s">
        <v>121</v>
      </c>
      <c r="C102" s="81" t="s">
        <v>45</v>
      </c>
      <c r="D102" s="127">
        <v>100</v>
      </c>
      <c r="E102" s="135">
        <v>0</v>
      </c>
      <c r="F102" s="99">
        <v>0</v>
      </c>
      <c r="G102" s="85" t="s">
        <v>21</v>
      </c>
      <c r="H102" s="106">
        <f t="shared" si="3"/>
        <v>100</v>
      </c>
      <c r="J102" s="109"/>
    </row>
    <row r="103" spans="1:8" ht="56.25">
      <c r="A103" s="113">
        <v>5</v>
      </c>
      <c r="B103" s="138" t="s">
        <v>96</v>
      </c>
      <c r="C103" s="81" t="s">
        <v>47</v>
      </c>
      <c r="D103" s="127">
        <v>733</v>
      </c>
      <c r="E103" s="136">
        <v>0</v>
      </c>
      <c r="F103" s="47">
        <v>0</v>
      </c>
      <c r="G103" s="36" t="s">
        <v>21</v>
      </c>
      <c r="H103" s="31">
        <f t="shared" si="3"/>
        <v>733</v>
      </c>
    </row>
    <row r="104" spans="1:8" ht="37.5">
      <c r="A104" s="113">
        <v>6</v>
      </c>
      <c r="B104" s="138" t="s">
        <v>122</v>
      </c>
      <c r="C104" s="81" t="s">
        <v>47</v>
      </c>
      <c r="D104" s="127">
        <v>6000</v>
      </c>
      <c r="E104" s="136">
        <v>0</v>
      </c>
      <c r="F104" s="46">
        <v>0</v>
      </c>
      <c r="G104" s="32" t="s">
        <v>21</v>
      </c>
      <c r="H104" s="31">
        <f t="shared" si="3"/>
        <v>6000</v>
      </c>
    </row>
    <row r="105" spans="1:8" ht="28.5">
      <c r="A105" s="113">
        <v>7</v>
      </c>
      <c r="B105" s="138" t="s">
        <v>123</v>
      </c>
      <c r="C105" s="81" t="s">
        <v>48</v>
      </c>
      <c r="D105" s="127">
        <v>952</v>
      </c>
      <c r="E105" s="136">
        <v>0</v>
      </c>
      <c r="F105" s="46">
        <v>0</v>
      </c>
      <c r="G105" s="32" t="s">
        <v>21</v>
      </c>
      <c r="H105" s="31">
        <f t="shared" si="3"/>
        <v>952</v>
      </c>
    </row>
    <row r="106" spans="1:8" ht="28.5">
      <c r="A106" s="113">
        <v>8</v>
      </c>
      <c r="B106" s="138" t="s">
        <v>124</v>
      </c>
      <c r="C106" s="81" t="s">
        <v>48</v>
      </c>
      <c r="D106" s="127">
        <v>603</v>
      </c>
      <c r="E106" s="136">
        <v>0</v>
      </c>
      <c r="F106" s="46">
        <v>0</v>
      </c>
      <c r="G106" s="32" t="s">
        <v>21</v>
      </c>
      <c r="H106" s="31">
        <f t="shared" si="3"/>
        <v>603</v>
      </c>
    </row>
    <row r="107" spans="1:10" ht="28.5">
      <c r="A107" s="113">
        <v>9</v>
      </c>
      <c r="B107" s="138" t="s">
        <v>125</v>
      </c>
      <c r="C107" s="81" t="s">
        <v>47</v>
      </c>
      <c r="D107" s="127">
        <v>170</v>
      </c>
      <c r="E107" s="136">
        <v>0</v>
      </c>
      <c r="F107" s="46">
        <v>0</v>
      </c>
      <c r="G107" s="32" t="s">
        <v>21</v>
      </c>
      <c r="H107" s="31">
        <f t="shared" si="3"/>
        <v>170</v>
      </c>
      <c r="J107" s="111"/>
    </row>
    <row r="108" spans="1:10" ht="28.5">
      <c r="A108" s="113">
        <v>10</v>
      </c>
      <c r="B108" s="138" t="s">
        <v>126</v>
      </c>
      <c r="C108" s="81" t="s">
        <v>47</v>
      </c>
      <c r="D108" s="126">
        <v>40</v>
      </c>
      <c r="E108" s="135">
        <v>0</v>
      </c>
      <c r="F108" s="87">
        <v>0</v>
      </c>
      <c r="G108" s="85" t="s">
        <v>21</v>
      </c>
      <c r="H108" s="88">
        <f>D108-E108+F108</f>
        <v>40</v>
      </c>
      <c r="J108" s="110"/>
    </row>
    <row r="109" spans="1:8" ht="21.75" customHeight="1" hidden="1">
      <c r="A109" s="177" t="s">
        <v>89</v>
      </c>
      <c r="B109" s="179"/>
      <c r="C109" s="179"/>
      <c r="D109" s="137">
        <f>SUM(D110:D111)</f>
        <v>0</v>
      </c>
      <c r="E109" s="49">
        <f>SUM(E110:E111)</f>
        <v>0</v>
      </c>
      <c r="F109" s="49">
        <f>SUM(F110:F111)</f>
        <v>0</v>
      </c>
      <c r="G109" s="49">
        <f>F109-E109</f>
        <v>0</v>
      </c>
      <c r="H109" s="49">
        <f>SUM(H110:H111)</f>
        <v>0</v>
      </c>
    </row>
    <row r="110" spans="1:8" ht="136.5" customHeight="1" hidden="1">
      <c r="A110" s="29">
        <v>1</v>
      </c>
      <c r="B110" s="48"/>
      <c r="C110" s="80" t="s">
        <v>90</v>
      </c>
      <c r="D110" s="46">
        <v>0</v>
      </c>
      <c r="E110" s="46">
        <v>0</v>
      </c>
      <c r="F110" s="46">
        <v>0</v>
      </c>
      <c r="G110" s="32" t="s">
        <v>21</v>
      </c>
      <c r="H110" s="53">
        <f>D110-E110+F110</f>
        <v>0</v>
      </c>
    </row>
    <row r="111" spans="1:8" ht="28.5" hidden="1">
      <c r="A111" s="74">
        <v>2</v>
      </c>
      <c r="B111" s="75"/>
      <c r="C111" s="84" t="s">
        <v>91</v>
      </c>
      <c r="D111" s="76">
        <v>0</v>
      </c>
      <c r="E111" s="76">
        <v>0</v>
      </c>
      <c r="F111" s="76">
        <v>0</v>
      </c>
      <c r="G111" s="32" t="s">
        <v>21</v>
      </c>
      <c r="H111" s="31">
        <f>D111-E111+F111</f>
        <v>0</v>
      </c>
    </row>
    <row r="112" spans="1:8" ht="18" customHeight="1">
      <c r="A112" s="177" t="s">
        <v>49</v>
      </c>
      <c r="B112" s="177"/>
      <c r="C112" s="177"/>
      <c r="D112" s="49">
        <f>SUM(D113:D114)</f>
        <v>109</v>
      </c>
      <c r="E112" s="49">
        <f>SUM(E113:E114)</f>
        <v>0</v>
      </c>
      <c r="F112" s="49">
        <f>SUM(F113:F114)</f>
        <v>0</v>
      </c>
      <c r="G112" s="49">
        <f>F112-E112</f>
        <v>0</v>
      </c>
      <c r="H112" s="49">
        <f>SUM(H113:H114)</f>
        <v>109</v>
      </c>
    </row>
    <row r="113" spans="1:8" ht="37.5">
      <c r="A113" s="50">
        <v>1</v>
      </c>
      <c r="B113" s="51" t="s">
        <v>50</v>
      </c>
      <c r="C113" s="81" t="s">
        <v>51</v>
      </c>
      <c r="D113" s="53">
        <v>100</v>
      </c>
      <c r="E113" s="54">
        <v>0</v>
      </c>
      <c r="F113" s="55">
        <v>0</v>
      </c>
      <c r="G113" s="56" t="s">
        <v>21</v>
      </c>
      <c r="H113" s="53">
        <f>D113-E113+F113</f>
        <v>100</v>
      </c>
    </row>
    <row r="114" spans="1:8" ht="37.5">
      <c r="A114" s="50">
        <v>2</v>
      </c>
      <c r="B114" s="57" t="s">
        <v>52</v>
      </c>
      <c r="C114" s="81" t="s">
        <v>53</v>
      </c>
      <c r="D114" s="53">
        <v>9</v>
      </c>
      <c r="E114" s="54">
        <v>0</v>
      </c>
      <c r="F114" s="55">
        <v>0</v>
      </c>
      <c r="G114" s="56" t="s">
        <v>21</v>
      </c>
      <c r="H114" s="53">
        <f>D114-E114+F114</f>
        <v>9</v>
      </c>
    </row>
    <row r="115" spans="1:8" ht="22.5" customHeight="1">
      <c r="A115" s="50"/>
      <c r="B115" s="178" t="s">
        <v>103</v>
      </c>
      <c r="C115" s="178"/>
      <c r="D115" s="58">
        <f>D116+D118</f>
        <v>190</v>
      </c>
      <c r="E115" s="58">
        <f>E116+E118</f>
        <v>0</v>
      </c>
      <c r="F115" s="58">
        <f>F116+F118</f>
        <v>0</v>
      </c>
      <c r="G115" s="59">
        <f>F115-E115</f>
        <v>0</v>
      </c>
      <c r="H115" s="58">
        <f>H116+H118</f>
        <v>190</v>
      </c>
    </row>
    <row r="116" spans="1:8" ht="19.5" hidden="1">
      <c r="A116" s="50"/>
      <c r="B116" s="178" t="s">
        <v>54</v>
      </c>
      <c r="C116" s="178"/>
      <c r="D116" s="49">
        <f>SUM(D117:D117)</f>
        <v>0</v>
      </c>
      <c r="E116" s="49">
        <f>SUM(E117:E117)</f>
        <v>0</v>
      </c>
      <c r="F116" s="49">
        <f>SUM(F117:F117)</f>
        <v>0</v>
      </c>
      <c r="G116" s="49">
        <f>F116-E116</f>
        <v>0</v>
      </c>
      <c r="H116" s="49">
        <f>SUM(H117:H117)</f>
        <v>0</v>
      </c>
    </row>
    <row r="117" spans="1:8" ht="3" customHeight="1" hidden="1">
      <c r="A117" s="50">
        <v>1</v>
      </c>
      <c r="B117" s="57"/>
      <c r="C117" s="52" t="s">
        <v>97</v>
      </c>
      <c r="D117" s="53"/>
      <c r="E117" s="54">
        <v>0</v>
      </c>
      <c r="F117" s="55">
        <v>0</v>
      </c>
      <c r="G117" s="56" t="s">
        <v>21</v>
      </c>
      <c r="H117" s="53">
        <f>D117-E117+F117</f>
        <v>0</v>
      </c>
    </row>
    <row r="118" spans="1:8" ht="19.5" customHeight="1">
      <c r="A118" s="50"/>
      <c r="B118" s="178" t="s">
        <v>55</v>
      </c>
      <c r="C118" s="178"/>
      <c r="D118" s="49">
        <f>SUM(D119:D120)</f>
        <v>190</v>
      </c>
      <c r="E118" s="49">
        <f>SUM(E119:E120)</f>
        <v>0</v>
      </c>
      <c r="F118" s="49">
        <f>SUM(F119:F120)</f>
        <v>0</v>
      </c>
      <c r="G118" s="49">
        <f>F118-E118</f>
        <v>0</v>
      </c>
      <c r="H118" s="49">
        <f>SUM(H119:H120)</f>
        <v>190</v>
      </c>
    </row>
    <row r="119" spans="1:8" ht="38.25" customHeight="1">
      <c r="A119" s="95">
        <v>1</v>
      </c>
      <c r="B119" s="158" t="s">
        <v>163</v>
      </c>
      <c r="C119" s="81" t="s">
        <v>136</v>
      </c>
      <c r="D119" s="89">
        <v>155</v>
      </c>
      <c r="E119" s="90">
        <v>0</v>
      </c>
      <c r="F119" s="159">
        <v>0</v>
      </c>
      <c r="G119" s="160" t="s">
        <v>21</v>
      </c>
      <c r="H119" s="89">
        <f>D119-E119+F119</f>
        <v>155</v>
      </c>
    </row>
    <row r="120" spans="1:8" ht="28.5">
      <c r="A120" s="95">
        <v>2</v>
      </c>
      <c r="B120" s="96" t="s">
        <v>127</v>
      </c>
      <c r="C120" s="81" t="s">
        <v>136</v>
      </c>
      <c r="D120" s="89">
        <v>35</v>
      </c>
      <c r="E120" s="90">
        <v>0</v>
      </c>
      <c r="F120" s="91">
        <v>0</v>
      </c>
      <c r="G120" s="92" t="s">
        <v>21</v>
      </c>
      <c r="H120" s="89">
        <f>D120-E120+F120</f>
        <v>35</v>
      </c>
    </row>
    <row r="121" spans="1:8" ht="20.25">
      <c r="A121" s="180" t="s">
        <v>56</v>
      </c>
      <c r="B121" s="180"/>
      <c r="C121" s="180"/>
      <c r="D121" s="42">
        <f>D122+D124+D138+D142+D144</f>
        <v>8521</v>
      </c>
      <c r="E121" s="42">
        <f>E122+E124+E138+E142+E144</f>
        <v>0</v>
      </c>
      <c r="F121" s="42">
        <f>F122+F124+F138+F142+F144</f>
        <v>391</v>
      </c>
      <c r="G121" s="28">
        <f>F121-E121</f>
        <v>391</v>
      </c>
      <c r="H121" s="42">
        <f>H122+H124+H138+H142+H144</f>
        <v>8912</v>
      </c>
    </row>
    <row r="122" spans="1:8" ht="19.5">
      <c r="A122" s="175" t="s">
        <v>57</v>
      </c>
      <c r="B122" s="175"/>
      <c r="C122" s="175"/>
      <c r="D122" s="27">
        <f>SUM(D123:D123)</f>
        <v>5750</v>
      </c>
      <c r="E122" s="27">
        <f>SUM(E123:E123)</f>
        <v>0</v>
      </c>
      <c r="F122" s="27">
        <f>SUM(F123:F123)</f>
        <v>69</v>
      </c>
      <c r="G122" s="27">
        <f>F122-E122</f>
        <v>69</v>
      </c>
      <c r="H122" s="27">
        <f>SUM(H123:H123)</f>
        <v>5819</v>
      </c>
    </row>
    <row r="123" spans="1:8" ht="36" customHeight="1">
      <c r="A123" s="94">
        <v>1</v>
      </c>
      <c r="B123" s="77" t="s">
        <v>58</v>
      </c>
      <c r="C123" s="80" t="s">
        <v>59</v>
      </c>
      <c r="D123" s="88">
        <v>5750</v>
      </c>
      <c r="E123" s="88">
        <v>0</v>
      </c>
      <c r="F123" s="88">
        <v>69</v>
      </c>
      <c r="G123" s="85" t="s">
        <v>224</v>
      </c>
      <c r="H123" s="88">
        <f>D123-E123+F123</f>
        <v>5819</v>
      </c>
    </row>
    <row r="124" spans="1:8" ht="19.5">
      <c r="A124" s="176" t="s">
        <v>60</v>
      </c>
      <c r="B124" s="181"/>
      <c r="C124" s="181"/>
      <c r="D124" s="116">
        <f>SUM(D125:D137)</f>
        <v>2651</v>
      </c>
      <c r="E124" s="116">
        <f>SUM(E125:E137)</f>
        <v>0</v>
      </c>
      <c r="F124" s="27">
        <f>SUM(F125:F137)</f>
        <v>0</v>
      </c>
      <c r="G124" s="27">
        <f>F124-E124</f>
        <v>0</v>
      </c>
      <c r="H124" s="27">
        <f>SUM(H125:H137)</f>
        <v>2651</v>
      </c>
    </row>
    <row r="125" spans="1:8" ht="37.5">
      <c r="A125" s="113">
        <v>1</v>
      </c>
      <c r="B125" s="140" t="s">
        <v>61</v>
      </c>
      <c r="C125" s="81" t="s">
        <v>62</v>
      </c>
      <c r="D125" s="141">
        <v>12</v>
      </c>
      <c r="E125" s="88">
        <v>0</v>
      </c>
      <c r="F125" s="88">
        <v>0</v>
      </c>
      <c r="G125" s="85" t="s">
        <v>21</v>
      </c>
      <c r="H125" s="88">
        <f aca="true" t="shared" si="4" ref="H125:H136">D125-E125+F125</f>
        <v>12</v>
      </c>
    </row>
    <row r="126" spans="1:19" ht="56.25" customHeight="1">
      <c r="A126" s="113">
        <v>2</v>
      </c>
      <c r="B126" s="140" t="s">
        <v>128</v>
      </c>
      <c r="C126" s="81" t="s">
        <v>62</v>
      </c>
      <c r="D126" s="141">
        <v>11</v>
      </c>
      <c r="E126" s="88">
        <v>0</v>
      </c>
      <c r="F126" s="88">
        <v>0</v>
      </c>
      <c r="G126" s="85" t="s">
        <v>21</v>
      </c>
      <c r="H126" s="88">
        <f t="shared" si="4"/>
        <v>11</v>
      </c>
      <c r="S126" s="105">
        <f>-G126</f>
        <v>0</v>
      </c>
    </row>
    <row r="127" spans="1:8" ht="28.5">
      <c r="A127" s="113">
        <v>3</v>
      </c>
      <c r="B127" s="140" t="s">
        <v>135</v>
      </c>
      <c r="C127" s="81" t="s">
        <v>62</v>
      </c>
      <c r="D127" s="142">
        <v>8</v>
      </c>
      <c r="E127" s="31">
        <v>0</v>
      </c>
      <c r="F127" s="31">
        <v>0</v>
      </c>
      <c r="G127" s="32" t="s">
        <v>21</v>
      </c>
      <c r="H127" s="31">
        <f t="shared" si="4"/>
        <v>8</v>
      </c>
    </row>
    <row r="128" spans="1:8" ht="28.5">
      <c r="A128" s="113">
        <v>4</v>
      </c>
      <c r="B128" s="140" t="s">
        <v>129</v>
      </c>
      <c r="C128" s="81" t="s">
        <v>62</v>
      </c>
      <c r="D128" s="142">
        <v>785</v>
      </c>
      <c r="E128" s="31">
        <v>0</v>
      </c>
      <c r="F128" s="31">
        <v>0</v>
      </c>
      <c r="G128" s="32" t="s">
        <v>21</v>
      </c>
      <c r="H128" s="31">
        <f t="shared" si="4"/>
        <v>785</v>
      </c>
    </row>
    <row r="129" spans="1:8" ht="56.25">
      <c r="A129" s="113">
        <v>5</v>
      </c>
      <c r="B129" s="138" t="s">
        <v>130</v>
      </c>
      <c r="C129" s="81" t="s">
        <v>64</v>
      </c>
      <c r="D129" s="142">
        <v>800</v>
      </c>
      <c r="E129" s="31">
        <v>0</v>
      </c>
      <c r="F129" s="31">
        <v>0</v>
      </c>
      <c r="G129" s="32" t="s">
        <v>21</v>
      </c>
      <c r="H129" s="31">
        <f t="shared" si="4"/>
        <v>800</v>
      </c>
    </row>
    <row r="130" spans="1:8" ht="37.5">
      <c r="A130" s="113">
        <v>6</v>
      </c>
      <c r="B130" s="143" t="s">
        <v>99</v>
      </c>
      <c r="C130" s="80" t="s">
        <v>62</v>
      </c>
      <c r="D130" s="142">
        <v>143</v>
      </c>
      <c r="E130" s="31">
        <v>0</v>
      </c>
      <c r="F130" s="31">
        <v>0</v>
      </c>
      <c r="G130" s="32" t="s">
        <v>21</v>
      </c>
      <c r="H130" s="31">
        <f t="shared" si="4"/>
        <v>143</v>
      </c>
    </row>
    <row r="131" spans="1:8" ht="37.5">
      <c r="A131" s="113">
        <v>7</v>
      </c>
      <c r="B131" s="144" t="s">
        <v>63</v>
      </c>
      <c r="C131" s="80" t="s">
        <v>62</v>
      </c>
      <c r="D131" s="142">
        <v>140</v>
      </c>
      <c r="E131" s="31">
        <v>0</v>
      </c>
      <c r="F131" s="31">
        <v>0</v>
      </c>
      <c r="G131" s="32" t="s">
        <v>21</v>
      </c>
      <c r="H131" s="31">
        <f t="shared" si="4"/>
        <v>140</v>
      </c>
    </row>
    <row r="132" spans="1:8" ht="42" customHeight="1">
      <c r="A132" s="113">
        <v>8</v>
      </c>
      <c r="B132" s="144" t="s">
        <v>131</v>
      </c>
      <c r="C132" s="81" t="s">
        <v>64</v>
      </c>
      <c r="D132" s="142">
        <v>250</v>
      </c>
      <c r="E132" s="31">
        <v>0</v>
      </c>
      <c r="F132" s="31">
        <v>0</v>
      </c>
      <c r="G132" s="32" t="s">
        <v>21</v>
      </c>
      <c r="H132" s="31">
        <f t="shared" si="4"/>
        <v>250</v>
      </c>
    </row>
    <row r="133" spans="1:10" ht="62.25" customHeight="1">
      <c r="A133" s="113">
        <v>9</v>
      </c>
      <c r="B133" s="144" t="s">
        <v>162</v>
      </c>
      <c r="C133" s="80" t="s">
        <v>98</v>
      </c>
      <c r="D133" s="141">
        <v>1</v>
      </c>
      <c r="E133" s="88">
        <v>0</v>
      </c>
      <c r="F133" s="88">
        <v>0</v>
      </c>
      <c r="G133" s="85" t="s">
        <v>21</v>
      </c>
      <c r="H133" s="88">
        <f>D133-E133+F133</f>
        <v>1</v>
      </c>
      <c r="J133" s="110"/>
    </row>
    <row r="134" spans="1:8" ht="75.75" customHeight="1">
      <c r="A134" s="113">
        <v>10</v>
      </c>
      <c r="B134" s="145" t="s">
        <v>132</v>
      </c>
      <c r="C134" s="81" t="s">
        <v>64</v>
      </c>
      <c r="D134" s="141">
        <v>10</v>
      </c>
      <c r="E134" s="88">
        <v>0</v>
      </c>
      <c r="F134" s="88">
        <v>0</v>
      </c>
      <c r="G134" s="85" t="s">
        <v>21</v>
      </c>
      <c r="H134" s="88">
        <f t="shared" si="4"/>
        <v>10</v>
      </c>
    </row>
    <row r="135" spans="1:8" ht="81" customHeight="1">
      <c r="A135" s="113">
        <v>11</v>
      </c>
      <c r="B135" s="144" t="s">
        <v>106</v>
      </c>
      <c r="C135" s="80" t="s">
        <v>62</v>
      </c>
      <c r="D135" s="141">
        <v>310</v>
      </c>
      <c r="E135" s="88">
        <v>0</v>
      </c>
      <c r="F135" s="88">
        <v>0</v>
      </c>
      <c r="G135" s="93" t="s">
        <v>21</v>
      </c>
      <c r="H135" s="88">
        <f t="shared" si="4"/>
        <v>310</v>
      </c>
    </row>
    <row r="136" spans="1:8" ht="85.5" customHeight="1">
      <c r="A136" s="113">
        <v>12</v>
      </c>
      <c r="B136" s="144" t="s">
        <v>133</v>
      </c>
      <c r="C136" s="81" t="s">
        <v>137</v>
      </c>
      <c r="D136" s="141">
        <v>180</v>
      </c>
      <c r="E136" s="88">
        <v>0</v>
      </c>
      <c r="F136" s="88">
        <v>0</v>
      </c>
      <c r="G136" s="85" t="s">
        <v>21</v>
      </c>
      <c r="H136" s="88">
        <f t="shared" si="4"/>
        <v>180</v>
      </c>
    </row>
    <row r="137" spans="1:10" ht="102" customHeight="1">
      <c r="A137" s="113">
        <v>13</v>
      </c>
      <c r="B137" s="144" t="s">
        <v>134</v>
      </c>
      <c r="C137" s="81" t="s">
        <v>137</v>
      </c>
      <c r="D137" s="141">
        <v>1</v>
      </c>
      <c r="E137" s="88">
        <v>0</v>
      </c>
      <c r="F137" s="88">
        <v>0</v>
      </c>
      <c r="G137" s="85" t="s">
        <v>21</v>
      </c>
      <c r="H137" s="88">
        <f>D137-E137+F137</f>
        <v>1</v>
      </c>
      <c r="J137" s="109"/>
    </row>
    <row r="138" spans="1:8" ht="25.5" customHeight="1">
      <c r="A138" s="176" t="s">
        <v>65</v>
      </c>
      <c r="B138" s="182"/>
      <c r="C138" s="182"/>
      <c r="D138" s="117">
        <f>SUM(D139:D141)</f>
        <v>20</v>
      </c>
      <c r="E138" s="117">
        <f>SUM(E139:E141)</f>
        <v>0</v>
      </c>
      <c r="F138" s="27">
        <f>SUM(F139:F141)</f>
        <v>322</v>
      </c>
      <c r="G138" s="27">
        <f>F138-E138</f>
        <v>322</v>
      </c>
      <c r="H138" s="27">
        <f>SUM(H139:H141)</f>
        <v>342</v>
      </c>
    </row>
    <row r="139" spans="1:8" ht="75">
      <c r="A139" s="29">
        <v>1</v>
      </c>
      <c r="B139" s="107" t="s">
        <v>66</v>
      </c>
      <c r="C139" s="80" t="s">
        <v>67</v>
      </c>
      <c r="D139" s="88">
        <v>10</v>
      </c>
      <c r="E139" s="31">
        <v>0</v>
      </c>
      <c r="F139" s="31">
        <v>0</v>
      </c>
      <c r="G139" s="32" t="s">
        <v>21</v>
      </c>
      <c r="H139" s="31">
        <f>D139-E139+F139</f>
        <v>10</v>
      </c>
    </row>
    <row r="140" spans="1:8" ht="75">
      <c r="A140" s="29">
        <v>2</v>
      </c>
      <c r="B140" s="107" t="s">
        <v>68</v>
      </c>
      <c r="C140" s="80" t="s">
        <v>69</v>
      </c>
      <c r="D140" s="88">
        <v>10</v>
      </c>
      <c r="E140" s="31">
        <v>0</v>
      </c>
      <c r="F140" s="31">
        <v>0</v>
      </c>
      <c r="G140" s="36" t="s">
        <v>21</v>
      </c>
      <c r="H140" s="31">
        <f>D140-E140+F140</f>
        <v>10</v>
      </c>
    </row>
    <row r="141" spans="1:8" ht="90.75" customHeight="1">
      <c r="A141" s="29">
        <v>3</v>
      </c>
      <c r="B141" s="107" t="s">
        <v>228</v>
      </c>
      <c r="C141" s="80" t="s">
        <v>230</v>
      </c>
      <c r="D141" s="88">
        <v>0</v>
      </c>
      <c r="E141" s="31">
        <v>0</v>
      </c>
      <c r="F141" s="31">
        <v>322</v>
      </c>
      <c r="G141" s="85" t="s">
        <v>229</v>
      </c>
      <c r="H141" s="31">
        <f>D141-E141+F141</f>
        <v>322</v>
      </c>
    </row>
    <row r="142" spans="1:8" ht="42.75" customHeight="1" hidden="1">
      <c r="A142" s="176" t="s">
        <v>70</v>
      </c>
      <c r="B142" s="176"/>
      <c r="C142" s="176"/>
      <c r="D142" s="27">
        <f>SUM(D143:D143)</f>
        <v>0</v>
      </c>
      <c r="E142" s="27">
        <f>SUM(E143:E143)</f>
        <v>0</v>
      </c>
      <c r="F142" s="27">
        <f>SUM(F143:F143)</f>
        <v>0</v>
      </c>
      <c r="G142" s="27">
        <f>F142-E142</f>
        <v>0</v>
      </c>
      <c r="H142" s="27">
        <f>SUM(H143:H143)</f>
        <v>0</v>
      </c>
    </row>
    <row r="143" spans="1:8" ht="35.25" customHeight="1" hidden="1">
      <c r="A143" s="29">
        <v>1</v>
      </c>
      <c r="B143" s="60"/>
      <c r="C143" s="30" t="s">
        <v>71</v>
      </c>
      <c r="D143" s="31">
        <v>0</v>
      </c>
      <c r="E143" s="31">
        <v>0</v>
      </c>
      <c r="F143" s="31">
        <v>0</v>
      </c>
      <c r="G143" s="32" t="s">
        <v>21</v>
      </c>
      <c r="H143" s="31">
        <f>D143-E143+F143</f>
        <v>0</v>
      </c>
    </row>
    <row r="144" spans="1:8" ht="24.75" customHeight="1">
      <c r="A144" s="181" t="s">
        <v>104</v>
      </c>
      <c r="B144" s="181"/>
      <c r="C144" s="181"/>
      <c r="D144" s="27">
        <f>SUM(D145:D146)</f>
        <v>100</v>
      </c>
      <c r="E144" s="27">
        <f>SUM(E145:E146)</f>
        <v>0</v>
      </c>
      <c r="F144" s="27">
        <f>SUM(F145:F146)</f>
        <v>0</v>
      </c>
      <c r="G144" s="27">
        <f>F144-E144</f>
        <v>0</v>
      </c>
      <c r="H144" s="27">
        <f>SUM(H145:H146)</f>
        <v>100</v>
      </c>
    </row>
    <row r="145" spans="1:8" ht="75">
      <c r="A145" s="29">
        <v>1</v>
      </c>
      <c r="B145" s="147" t="s">
        <v>139</v>
      </c>
      <c r="C145" s="81" t="s">
        <v>138</v>
      </c>
      <c r="D145" s="88">
        <v>91</v>
      </c>
      <c r="E145" s="88">
        <v>0</v>
      </c>
      <c r="F145" s="88">
        <v>0</v>
      </c>
      <c r="G145" s="85" t="s">
        <v>21</v>
      </c>
      <c r="H145" s="88">
        <f>D145-E145+F145</f>
        <v>91</v>
      </c>
    </row>
    <row r="146" spans="1:8" ht="56.25">
      <c r="A146" s="82">
        <v>2</v>
      </c>
      <c r="B146" s="139" t="s">
        <v>169</v>
      </c>
      <c r="C146" s="81" t="s">
        <v>138</v>
      </c>
      <c r="D146" s="88">
        <v>9</v>
      </c>
      <c r="E146" s="88">
        <v>0</v>
      </c>
      <c r="F146" s="88">
        <v>0</v>
      </c>
      <c r="G146" s="160" t="s">
        <v>21</v>
      </c>
      <c r="H146" s="88">
        <f>D146-E146+F146</f>
        <v>9</v>
      </c>
    </row>
    <row r="147" spans="1:8" ht="23.25" customHeight="1">
      <c r="A147" s="172" t="s">
        <v>72</v>
      </c>
      <c r="B147" s="172"/>
      <c r="C147" s="172"/>
      <c r="D147" s="42">
        <f>D148+D153+D156</f>
        <v>19486</v>
      </c>
      <c r="E147" s="42">
        <f>E148+E153+E156</f>
        <v>0</v>
      </c>
      <c r="F147" s="42">
        <f>F148+F153+F156</f>
        <v>0</v>
      </c>
      <c r="G147" s="28">
        <f>F147-E147</f>
        <v>0</v>
      </c>
      <c r="H147" s="42">
        <f>H148+H153+H156</f>
        <v>19486</v>
      </c>
    </row>
    <row r="148" spans="1:8" ht="22.5" customHeight="1">
      <c r="A148" s="181" t="s">
        <v>73</v>
      </c>
      <c r="B148" s="181"/>
      <c r="C148" s="181"/>
      <c r="D148" s="27">
        <f>SUM(D149:D152)</f>
        <v>17300</v>
      </c>
      <c r="E148" s="27">
        <f>SUM(E149:E152)</f>
        <v>0</v>
      </c>
      <c r="F148" s="27">
        <f>SUM(F149:F152)</f>
        <v>0</v>
      </c>
      <c r="G148" s="27">
        <f>F148-E148</f>
        <v>0</v>
      </c>
      <c r="H148" s="27">
        <f>SUM(H149:H152)</f>
        <v>17300</v>
      </c>
    </row>
    <row r="149" spans="1:8" ht="76.5" customHeight="1">
      <c r="A149" s="37">
        <v>1</v>
      </c>
      <c r="B149" s="148" t="s">
        <v>74</v>
      </c>
      <c r="C149" s="80" t="s">
        <v>75</v>
      </c>
      <c r="D149" s="149">
        <v>17000</v>
      </c>
      <c r="E149" s="31">
        <v>0</v>
      </c>
      <c r="F149" s="31">
        <v>0</v>
      </c>
      <c r="G149" s="85" t="s">
        <v>21</v>
      </c>
      <c r="H149" s="31">
        <f>D149-E149+F149</f>
        <v>17000</v>
      </c>
    </row>
    <row r="150" spans="1:8" ht="93.75">
      <c r="A150" s="37">
        <v>2</v>
      </c>
      <c r="B150" s="148" t="s">
        <v>100</v>
      </c>
      <c r="C150" s="80" t="s">
        <v>75</v>
      </c>
      <c r="D150" s="149">
        <v>100</v>
      </c>
      <c r="E150" s="31">
        <v>0</v>
      </c>
      <c r="F150" s="61" t="s">
        <v>21</v>
      </c>
      <c r="G150" s="112">
        <v>0</v>
      </c>
      <c r="H150" s="31">
        <f>D150-E150+F150</f>
        <v>100</v>
      </c>
    </row>
    <row r="151" spans="1:8" ht="40.5" customHeight="1">
      <c r="A151" s="37">
        <v>3</v>
      </c>
      <c r="B151" s="150" t="s">
        <v>142</v>
      </c>
      <c r="C151" s="80" t="s">
        <v>76</v>
      </c>
      <c r="D151" s="151">
        <v>100</v>
      </c>
      <c r="E151" s="31">
        <v>0</v>
      </c>
      <c r="F151" s="43">
        <v>0</v>
      </c>
      <c r="G151" s="32" t="s">
        <v>21</v>
      </c>
      <c r="H151" s="31">
        <f>D151-E151+F151</f>
        <v>100</v>
      </c>
    </row>
    <row r="152" spans="1:8" ht="114" customHeight="1">
      <c r="A152" s="37">
        <v>4</v>
      </c>
      <c r="B152" s="148" t="s">
        <v>77</v>
      </c>
      <c r="C152" s="80" t="s">
        <v>76</v>
      </c>
      <c r="D152" s="149">
        <v>100</v>
      </c>
      <c r="E152" s="31">
        <v>0</v>
      </c>
      <c r="F152" s="32" t="s">
        <v>21</v>
      </c>
      <c r="G152" s="31">
        <v>0</v>
      </c>
      <c r="H152" s="31">
        <f>D152-E152+F152</f>
        <v>100</v>
      </c>
    </row>
    <row r="153" spans="1:8" ht="19.5" customHeight="1">
      <c r="A153" s="183" t="s">
        <v>78</v>
      </c>
      <c r="B153" s="183"/>
      <c r="C153" s="183"/>
      <c r="D153" s="146">
        <f>SUM(D154:D155)</f>
        <v>535</v>
      </c>
      <c r="E153" s="117">
        <f>SUM(E155:E155)</f>
        <v>0</v>
      </c>
      <c r="F153" s="27">
        <f>SUM(F155:F155)</f>
        <v>0</v>
      </c>
      <c r="G153" s="27">
        <f>F153-E153</f>
        <v>0</v>
      </c>
      <c r="H153" s="27">
        <f>SUM(H154:H155)</f>
        <v>535</v>
      </c>
    </row>
    <row r="154" spans="1:8" ht="56.25">
      <c r="A154" s="29">
        <v>1</v>
      </c>
      <c r="B154" s="144" t="s">
        <v>140</v>
      </c>
      <c r="C154" s="80" t="s">
        <v>79</v>
      </c>
      <c r="D154" s="152">
        <v>350</v>
      </c>
      <c r="E154" s="114">
        <v>0</v>
      </c>
      <c r="F154" s="31">
        <v>0</v>
      </c>
      <c r="G154" s="32" t="s">
        <v>21</v>
      </c>
      <c r="H154" s="31">
        <f>D154-E154+F154</f>
        <v>350</v>
      </c>
    </row>
    <row r="155" spans="1:8" ht="93.75">
      <c r="A155" s="29">
        <v>2</v>
      </c>
      <c r="B155" s="144" t="s">
        <v>141</v>
      </c>
      <c r="C155" s="80" t="s">
        <v>79</v>
      </c>
      <c r="D155" s="152">
        <v>185</v>
      </c>
      <c r="E155" s="114">
        <v>0</v>
      </c>
      <c r="F155" s="31">
        <v>0</v>
      </c>
      <c r="G155" s="32" t="s">
        <v>21</v>
      </c>
      <c r="H155" s="31">
        <f>D155-E155+F155</f>
        <v>185</v>
      </c>
    </row>
    <row r="156" spans="1:8" ht="19.5">
      <c r="A156" s="183" t="s">
        <v>143</v>
      </c>
      <c r="B156" s="183"/>
      <c r="C156" s="183"/>
      <c r="D156" s="146">
        <f>SUM(D157:D157)</f>
        <v>1651</v>
      </c>
      <c r="E156" s="27">
        <f>SUM(E157:E157)</f>
        <v>0</v>
      </c>
      <c r="F156" s="27">
        <f>SUM(F157:F157)</f>
        <v>0</v>
      </c>
      <c r="G156" s="27">
        <f>F156-E156</f>
        <v>0</v>
      </c>
      <c r="H156" s="27">
        <f>SUM(H157:H157)</f>
        <v>1651</v>
      </c>
    </row>
    <row r="157" spans="1:8" ht="62.25" customHeight="1">
      <c r="A157" s="29">
        <v>1</v>
      </c>
      <c r="B157" s="147" t="s">
        <v>144</v>
      </c>
      <c r="C157" s="81" t="s">
        <v>145</v>
      </c>
      <c r="D157" s="88">
        <v>1651</v>
      </c>
      <c r="E157" s="88">
        <v>0</v>
      </c>
      <c r="F157" s="88">
        <v>0</v>
      </c>
      <c r="G157" s="85" t="s">
        <v>21</v>
      </c>
      <c r="H157" s="88">
        <f>D157-E157+F157</f>
        <v>1651</v>
      </c>
    </row>
    <row r="158" spans="1:8" ht="23.25" customHeight="1">
      <c r="A158" s="184" t="s">
        <v>80</v>
      </c>
      <c r="B158" s="184"/>
      <c r="C158" s="184"/>
      <c r="D158" s="117">
        <f>D159</f>
        <v>194</v>
      </c>
      <c r="E158" s="27">
        <f>E159</f>
        <v>0</v>
      </c>
      <c r="F158" s="27">
        <f>F159</f>
        <v>0</v>
      </c>
      <c r="G158" s="28">
        <f>F158-E158</f>
        <v>0</v>
      </c>
      <c r="H158" s="27">
        <f>H159</f>
        <v>194</v>
      </c>
    </row>
    <row r="159" spans="1:8" ht="19.5">
      <c r="A159" s="176" t="s">
        <v>146</v>
      </c>
      <c r="B159" s="176"/>
      <c r="C159" s="176"/>
      <c r="D159" s="27">
        <f>SUM(D160:D160)</f>
        <v>194</v>
      </c>
      <c r="E159" s="27">
        <f>SUM(E160:E160)</f>
        <v>0</v>
      </c>
      <c r="F159" s="27">
        <f>SUM(F160:F160)</f>
        <v>0</v>
      </c>
      <c r="G159" s="27">
        <f>F159-E159</f>
        <v>0</v>
      </c>
      <c r="H159" s="27">
        <f>SUM(H160:H160)</f>
        <v>194</v>
      </c>
    </row>
    <row r="160" spans="1:8" ht="56.25">
      <c r="A160" s="29">
        <v>1</v>
      </c>
      <c r="B160" s="77" t="s">
        <v>102</v>
      </c>
      <c r="C160" s="81" t="s">
        <v>101</v>
      </c>
      <c r="D160" s="88">
        <v>194</v>
      </c>
      <c r="E160" s="88">
        <v>0</v>
      </c>
      <c r="F160" s="88">
        <v>0</v>
      </c>
      <c r="G160" s="85" t="s">
        <v>21</v>
      </c>
      <c r="H160" s="88">
        <f>D160-E160+F160</f>
        <v>194</v>
      </c>
    </row>
    <row r="161" spans="1:8" ht="20.25">
      <c r="A161" s="172" t="s">
        <v>81</v>
      </c>
      <c r="B161" s="172"/>
      <c r="C161" s="172"/>
      <c r="D161" s="42">
        <f>D162+D170</f>
        <v>45686</v>
      </c>
      <c r="E161" s="42">
        <f>E162+E170</f>
        <v>0</v>
      </c>
      <c r="F161" s="42">
        <f>F162+F170</f>
        <v>0</v>
      </c>
      <c r="G161" s="28">
        <f>F161-E161</f>
        <v>0</v>
      </c>
      <c r="H161" s="42">
        <f>H162+H170</f>
        <v>45686</v>
      </c>
    </row>
    <row r="162" spans="1:8" ht="19.5">
      <c r="A162" s="176" t="s">
        <v>82</v>
      </c>
      <c r="B162" s="176"/>
      <c r="C162" s="176"/>
      <c r="D162" s="27">
        <f>SUM(D163:D169)</f>
        <v>41347</v>
      </c>
      <c r="E162" s="27">
        <f>SUM(E163:E169)</f>
        <v>0</v>
      </c>
      <c r="F162" s="27">
        <f>SUM(F163:F169)</f>
        <v>0</v>
      </c>
      <c r="G162" s="27">
        <f>F162-E162</f>
        <v>0</v>
      </c>
      <c r="H162" s="27">
        <f>SUM(H163:H169)</f>
        <v>41347</v>
      </c>
    </row>
    <row r="163" spans="1:8" ht="56.25">
      <c r="A163" s="113">
        <v>1</v>
      </c>
      <c r="B163" s="102" t="s">
        <v>83</v>
      </c>
      <c r="C163" s="80" t="s">
        <v>84</v>
      </c>
      <c r="D163" s="99">
        <v>5800</v>
      </c>
      <c r="E163" s="115">
        <v>0</v>
      </c>
      <c r="F163" s="88">
        <v>0</v>
      </c>
      <c r="G163" s="101" t="s">
        <v>21</v>
      </c>
      <c r="H163" s="88">
        <f aca="true" t="shared" si="5" ref="H163:H168">D163-E163+F163</f>
        <v>5800</v>
      </c>
    </row>
    <row r="164" spans="1:8" ht="56.25">
      <c r="A164" s="113">
        <v>2</v>
      </c>
      <c r="B164" s="144" t="s">
        <v>153</v>
      </c>
      <c r="C164" s="81" t="s">
        <v>85</v>
      </c>
      <c r="D164" s="89">
        <v>42</v>
      </c>
      <c r="E164" s="114">
        <v>0</v>
      </c>
      <c r="F164" s="31">
        <v>0</v>
      </c>
      <c r="G164" s="34" t="s">
        <v>21</v>
      </c>
      <c r="H164" s="31">
        <f t="shared" si="5"/>
        <v>42</v>
      </c>
    </row>
    <row r="165" spans="1:8" ht="45.75" customHeight="1">
      <c r="A165" s="113">
        <v>3</v>
      </c>
      <c r="B165" s="144" t="s">
        <v>154</v>
      </c>
      <c r="C165" s="80" t="s">
        <v>84</v>
      </c>
      <c r="D165" s="89">
        <v>10000</v>
      </c>
      <c r="E165" s="115">
        <v>0</v>
      </c>
      <c r="F165" s="88">
        <v>0</v>
      </c>
      <c r="G165" s="103" t="s">
        <v>21</v>
      </c>
      <c r="H165" s="88">
        <f t="shared" si="5"/>
        <v>10000</v>
      </c>
    </row>
    <row r="166" spans="1:8" ht="75">
      <c r="A166" s="113">
        <v>4</v>
      </c>
      <c r="B166" s="138" t="s">
        <v>147</v>
      </c>
      <c r="C166" s="80" t="s">
        <v>84</v>
      </c>
      <c r="D166" s="89">
        <v>25000</v>
      </c>
      <c r="E166" s="115">
        <v>0</v>
      </c>
      <c r="F166" s="88">
        <v>0</v>
      </c>
      <c r="G166" s="103" t="s">
        <v>21</v>
      </c>
      <c r="H166" s="88">
        <f t="shared" si="5"/>
        <v>25000</v>
      </c>
    </row>
    <row r="167" spans="1:8" ht="37.5">
      <c r="A167" s="113">
        <v>5</v>
      </c>
      <c r="B167" s="144" t="s">
        <v>148</v>
      </c>
      <c r="C167" s="81" t="s">
        <v>85</v>
      </c>
      <c r="D167" s="89">
        <v>200</v>
      </c>
      <c r="E167" s="115">
        <v>0</v>
      </c>
      <c r="F167" s="88">
        <v>0</v>
      </c>
      <c r="G167" s="103" t="s">
        <v>21</v>
      </c>
      <c r="H167" s="88">
        <f t="shared" si="5"/>
        <v>200</v>
      </c>
    </row>
    <row r="168" spans="1:8" ht="131.25">
      <c r="A168" s="113">
        <v>6</v>
      </c>
      <c r="B168" s="144" t="s">
        <v>151</v>
      </c>
      <c r="C168" s="80" t="s">
        <v>85</v>
      </c>
      <c r="D168" s="153">
        <v>205</v>
      </c>
      <c r="E168" s="114">
        <v>0</v>
      </c>
      <c r="F168" s="31">
        <v>0</v>
      </c>
      <c r="G168" s="34" t="s">
        <v>21</v>
      </c>
      <c r="H168" s="31">
        <f t="shared" si="5"/>
        <v>205</v>
      </c>
    </row>
    <row r="169" spans="1:8" ht="37.5">
      <c r="A169" s="113">
        <v>7</v>
      </c>
      <c r="B169" s="144" t="s">
        <v>152</v>
      </c>
      <c r="C169" s="80" t="s">
        <v>84</v>
      </c>
      <c r="D169" s="89">
        <v>100</v>
      </c>
      <c r="E169" s="115">
        <v>0</v>
      </c>
      <c r="F169" s="88">
        <v>0</v>
      </c>
      <c r="G169" s="103" t="s">
        <v>21</v>
      </c>
      <c r="H169" s="88">
        <f>D169-E169+F169</f>
        <v>100</v>
      </c>
    </row>
    <row r="170" spans="1:8" ht="19.5">
      <c r="A170" s="185" t="s">
        <v>86</v>
      </c>
      <c r="B170" s="186"/>
      <c r="C170" s="186"/>
      <c r="D170" s="146">
        <f>SUM(D171:D177)</f>
        <v>4339</v>
      </c>
      <c r="E170" s="27">
        <f>SUM(E171:E177)</f>
        <v>0</v>
      </c>
      <c r="F170" s="27">
        <f>SUM(F171:F177)</f>
        <v>0</v>
      </c>
      <c r="G170" s="27">
        <f>F170-E170</f>
        <v>0</v>
      </c>
      <c r="H170" s="27">
        <f>SUM(H171:H177)</f>
        <v>4339</v>
      </c>
    </row>
    <row r="171" spans="1:8" ht="75">
      <c r="A171" s="155">
        <v>1</v>
      </c>
      <c r="B171" s="154" t="s">
        <v>166</v>
      </c>
      <c r="C171" s="157" t="s">
        <v>88</v>
      </c>
      <c r="D171" s="88">
        <v>50</v>
      </c>
      <c r="E171" s="45">
        <v>0</v>
      </c>
      <c r="F171" s="31">
        <v>0</v>
      </c>
      <c r="G171" s="101" t="s">
        <v>21</v>
      </c>
      <c r="H171" s="31">
        <f aca="true" t="shared" si="6" ref="H171:H177">D171-E171+F171</f>
        <v>50</v>
      </c>
    </row>
    <row r="172" spans="1:8" ht="63" customHeight="1">
      <c r="A172" s="156">
        <v>2</v>
      </c>
      <c r="B172" s="144" t="s">
        <v>150</v>
      </c>
      <c r="C172" s="81" t="s">
        <v>155</v>
      </c>
      <c r="D172" s="153">
        <v>100</v>
      </c>
      <c r="E172" s="114">
        <v>0</v>
      </c>
      <c r="F172" s="31">
        <v>0</v>
      </c>
      <c r="G172" s="34" t="s">
        <v>21</v>
      </c>
      <c r="H172" s="31">
        <f t="shared" si="6"/>
        <v>100</v>
      </c>
    </row>
    <row r="173" spans="1:8" ht="137.25" customHeight="1">
      <c r="A173" s="155">
        <v>3</v>
      </c>
      <c r="B173" s="144" t="s">
        <v>149</v>
      </c>
      <c r="C173" s="81" t="s">
        <v>156</v>
      </c>
      <c r="D173" s="89">
        <v>85</v>
      </c>
      <c r="E173" s="115">
        <v>0</v>
      </c>
      <c r="F173" s="88">
        <v>0</v>
      </c>
      <c r="G173" s="103" t="s">
        <v>21</v>
      </c>
      <c r="H173" s="88">
        <f t="shared" si="6"/>
        <v>85</v>
      </c>
    </row>
    <row r="174" spans="1:8" ht="37.5">
      <c r="A174" s="155">
        <v>4</v>
      </c>
      <c r="B174" s="154" t="s">
        <v>157</v>
      </c>
      <c r="C174" s="104" t="s">
        <v>87</v>
      </c>
      <c r="D174" s="88">
        <v>1000</v>
      </c>
      <c r="E174" s="98">
        <v>0</v>
      </c>
      <c r="F174" s="88">
        <v>0</v>
      </c>
      <c r="G174" s="85" t="s">
        <v>21</v>
      </c>
      <c r="H174" s="88">
        <f t="shared" si="6"/>
        <v>1000</v>
      </c>
    </row>
    <row r="175" spans="1:8" ht="37.5">
      <c r="A175" s="155">
        <v>5</v>
      </c>
      <c r="B175" s="144" t="s">
        <v>158</v>
      </c>
      <c r="C175" s="81" t="s">
        <v>87</v>
      </c>
      <c r="D175" s="88">
        <v>3000</v>
      </c>
      <c r="E175" s="45">
        <v>0</v>
      </c>
      <c r="F175" s="31">
        <v>0</v>
      </c>
      <c r="G175" s="36" t="s">
        <v>21</v>
      </c>
      <c r="H175" s="31">
        <f t="shared" si="6"/>
        <v>3000</v>
      </c>
    </row>
    <row r="176" spans="1:8" ht="83.25" customHeight="1">
      <c r="A176" s="155">
        <v>6</v>
      </c>
      <c r="B176" s="154" t="s">
        <v>159</v>
      </c>
      <c r="C176" s="81" t="s">
        <v>156</v>
      </c>
      <c r="D176" s="88">
        <v>4</v>
      </c>
      <c r="E176" s="45">
        <v>0</v>
      </c>
      <c r="F176" s="31">
        <v>0</v>
      </c>
      <c r="G176" s="36" t="s">
        <v>21</v>
      </c>
      <c r="H176" s="31">
        <f t="shared" si="6"/>
        <v>4</v>
      </c>
    </row>
    <row r="177" spans="1:8" ht="56.25">
      <c r="A177" s="155">
        <v>7</v>
      </c>
      <c r="B177" s="154" t="s">
        <v>160</v>
      </c>
      <c r="C177" s="81" t="s">
        <v>87</v>
      </c>
      <c r="D177" s="88">
        <v>100</v>
      </c>
      <c r="E177" s="45">
        <v>0</v>
      </c>
      <c r="F177" s="31">
        <v>0</v>
      </c>
      <c r="G177" s="32" t="s">
        <v>21</v>
      </c>
      <c r="H177" s="31">
        <f t="shared" si="6"/>
        <v>100</v>
      </c>
    </row>
    <row r="178" spans="1:7" ht="16.5" customHeight="1">
      <c r="A178" s="62"/>
      <c r="B178" s="63"/>
      <c r="C178" s="64"/>
      <c r="D178" s="65"/>
      <c r="F178" s="65"/>
      <c r="G178" s="65"/>
    </row>
    <row r="179" spans="1:8" ht="27" customHeight="1">
      <c r="A179" s="190" t="s">
        <v>232</v>
      </c>
      <c r="B179" s="190"/>
      <c r="C179" s="190"/>
      <c r="D179" s="190"/>
      <c r="E179" s="190"/>
      <c r="F179" s="190"/>
      <c r="G179" s="190"/>
      <c r="H179" s="190"/>
    </row>
    <row r="180" spans="1:8" ht="22.5" customHeight="1">
      <c r="A180" s="191" t="s">
        <v>234</v>
      </c>
      <c r="B180" s="191"/>
      <c r="C180" s="191"/>
      <c r="D180" s="191"/>
      <c r="E180" s="191"/>
      <c r="F180" s="191"/>
      <c r="G180" s="191"/>
      <c r="H180" s="191"/>
    </row>
    <row r="181" spans="1:8" ht="17.25" customHeight="1">
      <c r="A181" s="187"/>
      <c r="B181" s="187"/>
      <c r="C181" s="187"/>
      <c r="D181" s="187"/>
      <c r="E181" s="187"/>
      <c r="F181" s="187"/>
      <c r="G181" s="187"/>
      <c r="H181" s="187"/>
    </row>
    <row r="182" spans="1:8" ht="17.25" customHeight="1">
      <c r="A182" s="66"/>
      <c r="E182" s="67"/>
      <c r="F182" s="67"/>
      <c r="G182" s="68"/>
      <c r="H182" s="68"/>
    </row>
    <row r="183" spans="2:6" ht="17.25" customHeight="1">
      <c r="B183" s="188"/>
      <c r="C183" s="188"/>
      <c r="D183" s="188"/>
      <c r="E183" s="188"/>
      <c r="F183" s="188"/>
    </row>
    <row r="184" spans="1:6" ht="17.25" customHeight="1">
      <c r="A184" s="9"/>
      <c r="B184" s="189"/>
      <c r="C184" s="189"/>
      <c r="D184" s="189"/>
      <c r="E184" s="189"/>
      <c r="F184" s="189"/>
    </row>
    <row r="185" spans="1:6" ht="17.25" customHeight="1">
      <c r="A185" s="9"/>
      <c r="B185" s="86"/>
      <c r="C185" s="86"/>
      <c r="D185" s="86"/>
      <c r="E185" s="86"/>
      <c r="F185" s="86"/>
    </row>
    <row r="186" spans="1:6" ht="17.25" customHeight="1">
      <c r="A186" s="9"/>
      <c r="B186" s="86"/>
      <c r="C186" s="86"/>
      <c r="D186" s="86"/>
      <c r="E186" s="86"/>
      <c r="F186" s="86"/>
    </row>
    <row r="187" spans="1:6" ht="17.25" customHeight="1">
      <c r="A187" s="9"/>
      <c r="B187" s="69"/>
      <c r="E187" s="67"/>
      <c r="F187" s="70"/>
    </row>
    <row r="188" spans="3:6" ht="17.25" customHeight="1">
      <c r="C188" s="70"/>
      <c r="D188" s="70"/>
      <c r="E188" s="70"/>
      <c r="F188" s="70"/>
    </row>
    <row r="189" spans="3:6" ht="9" customHeight="1">
      <c r="C189" s="70"/>
      <c r="D189" s="70"/>
      <c r="E189" s="70"/>
      <c r="F189" s="70"/>
    </row>
    <row r="190" spans="3:6" ht="17.25" customHeight="1">
      <c r="C190" s="70"/>
      <c r="D190" s="164"/>
      <c r="E190" s="164"/>
      <c r="F190" s="164"/>
    </row>
    <row r="191" spans="3:6" ht="18">
      <c r="C191" s="70"/>
      <c r="D191" s="70"/>
      <c r="E191" s="70"/>
      <c r="F191" s="70"/>
    </row>
    <row r="192" spans="3:8" ht="18">
      <c r="C192" s="70"/>
      <c r="D192" s="70"/>
      <c r="E192" s="70"/>
      <c r="F192" s="70"/>
      <c r="G192" s="164"/>
      <c r="H192" s="164"/>
    </row>
    <row r="193" spans="3:8" ht="17.25" customHeight="1">
      <c r="C193" s="70"/>
      <c r="D193" s="70"/>
      <c r="E193" s="70"/>
      <c r="F193" s="70"/>
      <c r="G193" s="164"/>
      <c r="H193" s="164"/>
    </row>
    <row r="194" spans="2:8" ht="20.25" customHeight="1">
      <c r="B194" s="164"/>
      <c r="C194" s="164"/>
      <c r="D194" s="164"/>
      <c r="E194" s="164"/>
      <c r="F194" s="164"/>
      <c r="G194" s="164"/>
      <c r="H194" s="164"/>
    </row>
    <row r="195" spans="2:8" ht="18" customHeight="1">
      <c r="B195" s="164"/>
      <c r="C195" s="164"/>
      <c r="D195" s="164"/>
      <c r="E195" s="164"/>
      <c r="F195" s="164"/>
      <c r="G195" s="164"/>
      <c r="H195" s="164"/>
    </row>
    <row r="196" spans="3:8" ht="18" customHeight="1">
      <c r="C196" s="70"/>
      <c r="D196" s="70"/>
      <c r="E196" s="70"/>
      <c r="F196" s="70"/>
      <c r="G196" s="71"/>
      <c r="H196" s="71"/>
    </row>
    <row r="197" spans="3:8" ht="18" customHeight="1">
      <c r="C197" s="70"/>
      <c r="D197" s="70"/>
      <c r="E197" s="70"/>
      <c r="F197" s="70"/>
      <c r="G197" s="71"/>
      <c r="H197" s="71"/>
    </row>
  </sheetData>
  <sheetProtection selectLockedCells="1" selectUnlockedCells="1"/>
  <mergeCells count="50">
    <mergeCell ref="B194:H194"/>
    <mergeCell ref="B195:H195"/>
    <mergeCell ref="B183:F183"/>
    <mergeCell ref="B184:F184"/>
    <mergeCell ref="D190:F190"/>
    <mergeCell ref="A179:H179"/>
    <mergeCell ref="A180:H180"/>
    <mergeCell ref="A161:C161"/>
    <mergeCell ref="A162:C162"/>
    <mergeCell ref="A170:C170"/>
    <mergeCell ref="G192:H192"/>
    <mergeCell ref="G193:H193"/>
    <mergeCell ref="A181:H181"/>
    <mergeCell ref="A148:C148"/>
    <mergeCell ref="A153:C153"/>
    <mergeCell ref="A156:C156"/>
    <mergeCell ref="A158:C158"/>
    <mergeCell ref="A144:C144"/>
    <mergeCell ref="A159:C159"/>
    <mergeCell ref="A121:C121"/>
    <mergeCell ref="A122:C122"/>
    <mergeCell ref="A124:C124"/>
    <mergeCell ref="A138:C138"/>
    <mergeCell ref="A142:C142"/>
    <mergeCell ref="A147:C147"/>
    <mergeCell ref="B115:C115"/>
    <mergeCell ref="A109:C109"/>
    <mergeCell ref="A93:C93"/>
    <mergeCell ref="A94:C94"/>
    <mergeCell ref="B116:C116"/>
    <mergeCell ref="B118:C118"/>
    <mergeCell ref="A33:C33"/>
    <mergeCell ref="A34:C34"/>
    <mergeCell ref="A37:C37"/>
    <mergeCell ref="A97:C97"/>
    <mergeCell ref="A98:C98"/>
    <mergeCell ref="A112:C112"/>
    <mergeCell ref="A9:H9"/>
    <mergeCell ref="A10:B10"/>
    <mergeCell ref="B11:B13"/>
    <mergeCell ref="C11:C13"/>
    <mergeCell ref="A15:C15"/>
    <mergeCell ref="A16:C16"/>
    <mergeCell ref="A1:H1"/>
    <mergeCell ref="A2:D2"/>
    <mergeCell ref="F2:H2"/>
    <mergeCell ref="F4:H4"/>
    <mergeCell ref="A7:H7"/>
    <mergeCell ref="A8:H8"/>
    <mergeCell ref="A3:D3"/>
  </mergeCells>
  <printOptions/>
  <pageMargins left="0.7875" right="0.5791666666666667" top="0.6104166666666667" bottom="0.7569444444444444" header="0.5118055555555555" footer="0.5902777777777778"/>
  <pageSetup firstPageNumber="1" useFirstPageNumber="1" horizontalDpi="600" verticalDpi="600" orientation="portrait" pageOrder="overThenDown" paperSize="9" scale="64" r:id="rId1"/>
  <headerFooter alignWithMargins="0">
    <oddFooter>&amp;C&amp;12Page &amp;P&amp;R&amp;12FO 12.02-02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utilizator invest6</dc:creator>
  <cp:keywords/>
  <dc:description/>
  <cp:lastModifiedBy>util invest2014</cp:lastModifiedBy>
  <cp:lastPrinted>2024-04-18T11:41:27Z</cp:lastPrinted>
  <dcterms:created xsi:type="dcterms:W3CDTF">2022-08-01T08:06:16Z</dcterms:created>
  <dcterms:modified xsi:type="dcterms:W3CDTF">2024-04-23T10:38:28Z</dcterms:modified>
  <cp:category/>
  <cp:version/>
  <cp:contentType/>
  <cp:contentStatus/>
</cp:coreProperties>
</file>